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pehargreg/Desktop/Federalist2-Working-Docs/"/>
    </mc:Choice>
  </mc:AlternateContent>
  <xr:revisionPtr revIDLastSave="0" documentId="13_ncr:1_{988522E4-69CE-404D-A1BD-0E722F3EA2E7}" xr6:coauthVersionLast="47" xr6:coauthVersionMax="47" xr10:uidLastSave="{00000000-0000-0000-0000-000000000000}"/>
  <bookViews>
    <workbookView xWindow="0" yWindow="460" windowWidth="33600" windowHeight="20540" activeTab="6" xr2:uid="{B58ECEFE-7F44-6049-94F7-00253BBA1BB9}"/>
  </bookViews>
  <sheets>
    <sheet name="Pure Membership" sheetId="1" state="hidden" r:id="rId1"/>
    <sheet name="With Split" sheetId="2" state="hidden" r:id="rId2"/>
    <sheet name="Organization" sheetId="3" state="hidden" r:id="rId3"/>
    <sheet name="FD2-Credits" sheetId="4" state="hidden" r:id="rId4"/>
    <sheet name="Submittal-Credits" sheetId="5" state="hidden" r:id="rId5"/>
    <sheet name="Comments-Credits" sheetId="6" state="hidden" r:id="rId6"/>
    <sheet name="Federalist2.eth Member Growth" sheetId="7" r:id="rId7"/>
    <sheet name="Transaction Model" sheetId="9" r:id="rId8"/>
    <sheet name="Transaction Value in Eth-FD2" sheetId="22" r:id="rId9"/>
    <sheet name="Federalist2.eth Value Issued" sheetId="10" r:id="rId10"/>
    <sheet name="Federalist2.eth Cumulative" sheetId="11" r:id="rId11"/>
    <sheet name="Federalist2.eth Limit" sheetId="12" r:id="rId12"/>
    <sheet name="Federalist2.eth Rev aft Reward" sheetId="8" r:id="rId13"/>
    <sheet name="Value of Eth Issued to Asset" sheetId="13" r:id="rId14"/>
    <sheet name="Value of Eth below 200" sheetId="14" r:id="rId15"/>
    <sheet name="Payout Amount for Members" sheetId="15" r:id="rId16"/>
    <sheet name="Per Member Payout" sheetId="16" r:id="rId17"/>
    <sheet name="Member Transaction Model" sheetId="17" r:id="rId18"/>
    <sheet name="Payout Per Month at Trans rate" sheetId="18" r:id="rId19"/>
    <sheet name="Picker Value Over Time" sheetId="19" r:id="rId20"/>
    <sheet name="Picker Growth" sheetId="20" r:id="rId21"/>
    <sheet name="Per Picker Value" sheetId="21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17" l="1"/>
  <c r="L9" i="17"/>
  <c r="L10" i="17"/>
  <c r="K4" i="17"/>
  <c r="J4" i="17"/>
  <c r="I4" i="17"/>
  <c r="H4" i="17"/>
  <c r="G4" i="17"/>
  <c r="F4" i="17"/>
  <c r="E4" i="17"/>
  <c r="D4" i="17"/>
  <c r="D5" i="17" s="1"/>
  <c r="D6" i="17" s="1"/>
  <c r="C4" i="17"/>
  <c r="B4" i="17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C14" i="15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C10" i="13"/>
  <c r="E9" i="13"/>
  <c r="E4" i="8"/>
  <c r="B4" i="8"/>
  <c r="K63" i="10"/>
  <c r="J63" i="10"/>
  <c r="I63" i="10"/>
  <c r="H63" i="10"/>
  <c r="G63" i="10"/>
  <c r="F63" i="10"/>
  <c r="E63" i="10"/>
  <c r="D63" i="10"/>
  <c r="C63" i="10"/>
  <c r="K62" i="10"/>
  <c r="J62" i="10"/>
  <c r="I62" i="10"/>
  <c r="H62" i="10"/>
  <c r="G62" i="10"/>
  <c r="F62" i="10"/>
  <c r="E62" i="10"/>
  <c r="D62" i="10"/>
  <c r="C62" i="10"/>
  <c r="K61" i="10"/>
  <c r="J61" i="10"/>
  <c r="I61" i="10"/>
  <c r="H61" i="10"/>
  <c r="G61" i="10"/>
  <c r="F61" i="10"/>
  <c r="E61" i="10"/>
  <c r="D61" i="10"/>
  <c r="C61" i="10"/>
  <c r="K60" i="10"/>
  <c r="J60" i="10"/>
  <c r="I60" i="10"/>
  <c r="H60" i="10"/>
  <c r="G60" i="10"/>
  <c r="F60" i="10"/>
  <c r="E60" i="10"/>
  <c r="D60" i="10"/>
  <c r="C60" i="10"/>
  <c r="K59" i="10"/>
  <c r="J59" i="10"/>
  <c r="I59" i="10"/>
  <c r="H59" i="10"/>
  <c r="G59" i="10"/>
  <c r="F59" i="10"/>
  <c r="E59" i="10"/>
  <c r="D59" i="10"/>
  <c r="C59" i="10"/>
  <c r="K58" i="10"/>
  <c r="J58" i="10"/>
  <c r="I58" i="10"/>
  <c r="H58" i="10"/>
  <c r="G58" i="10"/>
  <c r="F58" i="10"/>
  <c r="E58" i="10"/>
  <c r="D58" i="10"/>
  <c r="C58" i="10"/>
  <c r="K57" i="10"/>
  <c r="J57" i="10"/>
  <c r="I57" i="10"/>
  <c r="H57" i="10"/>
  <c r="G57" i="10"/>
  <c r="F57" i="10"/>
  <c r="E57" i="10"/>
  <c r="D57" i="10"/>
  <c r="C57" i="10"/>
  <c r="K56" i="10"/>
  <c r="J56" i="10"/>
  <c r="I56" i="10"/>
  <c r="H56" i="10"/>
  <c r="G56" i="10"/>
  <c r="F56" i="10"/>
  <c r="E56" i="10"/>
  <c r="D56" i="10"/>
  <c r="C56" i="10"/>
  <c r="K55" i="10"/>
  <c r="J55" i="10"/>
  <c r="I55" i="10"/>
  <c r="H55" i="10"/>
  <c r="G55" i="10"/>
  <c r="F55" i="10"/>
  <c r="E55" i="10"/>
  <c r="D55" i="10"/>
  <c r="C55" i="10"/>
  <c r="K54" i="10"/>
  <c r="J54" i="10"/>
  <c r="I54" i="10"/>
  <c r="H54" i="10"/>
  <c r="G54" i="10"/>
  <c r="F54" i="10"/>
  <c r="E54" i="10"/>
  <c r="D54" i="10"/>
  <c r="C54" i="10"/>
  <c r="K53" i="10"/>
  <c r="J53" i="10"/>
  <c r="I53" i="10"/>
  <c r="H53" i="10"/>
  <c r="G53" i="10"/>
  <c r="F53" i="10"/>
  <c r="E53" i="10"/>
  <c r="D53" i="10"/>
  <c r="C53" i="10"/>
  <c r="K52" i="10"/>
  <c r="J52" i="10"/>
  <c r="I52" i="10"/>
  <c r="H52" i="10"/>
  <c r="G52" i="10"/>
  <c r="F52" i="10"/>
  <c r="E52" i="10"/>
  <c r="D52" i="10"/>
  <c r="C52" i="10"/>
  <c r="K51" i="10"/>
  <c r="J51" i="10"/>
  <c r="I51" i="10"/>
  <c r="H51" i="10"/>
  <c r="G51" i="10"/>
  <c r="F51" i="10"/>
  <c r="E51" i="10"/>
  <c r="D51" i="10"/>
  <c r="C51" i="10"/>
  <c r="K50" i="10"/>
  <c r="J50" i="10"/>
  <c r="I50" i="10"/>
  <c r="H50" i="10"/>
  <c r="G50" i="10"/>
  <c r="F50" i="10"/>
  <c r="E50" i="10"/>
  <c r="D50" i="10"/>
  <c r="C50" i="10"/>
  <c r="K49" i="10"/>
  <c r="J49" i="10"/>
  <c r="I49" i="10"/>
  <c r="H49" i="10"/>
  <c r="G49" i="10"/>
  <c r="F49" i="10"/>
  <c r="E49" i="10"/>
  <c r="D49" i="10"/>
  <c r="C49" i="10"/>
  <c r="K48" i="10"/>
  <c r="J48" i="10"/>
  <c r="I48" i="10"/>
  <c r="H48" i="10"/>
  <c r="G48" i="10"/>
  <c r="F48" i="10"/>
  <c r="E48" i="10"/>
  <c r="D48" i="10"/>
  <c r="C48" i="10"/>
  <c r="K47" i="10"/>
  <c r="J47" i="10"/>
  <c r="I47" i="10"/>
  <c r="H47" i="10"/>
  <c r="G47" i="10"/>
  <c r="F47" i="10"/>
  <c r="E47" i="10"/>
  <c r="D47" i="10"/>
  <c r="C47" i="10"/>
  <c r="K46" i="10"/>
  <c r="J46" i="10"/>
  <c r="I46" i="10"/>
  <c r="H46" i="10"/>
  <c r="G46" i="10"/>
  <c r="F46" i="10"/>
  <c r="E46" i="10"/>
  <c r="D46" i="10"/>
  <c r="C46" i="10"/>
  <c r="K45" i="10"/>
  <c r="J45" i="10"/>
  <c r="I45" i="10"/>
  <c r="H45" i="10"/>
  <c r="G45" i="10"/>
  <c r="F45" i="10"/>
  <c r="E45" i="10"/>
  <c r="D45" i="10"/>
  <c r="C45" i="10"/>
  <c r="K44" i="10"/>
  <c r="J44" i="10"/>
  <c r="I44" i="10"/>
  <c r="H44" i="10"/>
  <c r="G44" i="10"/>
  <c r="F44" i="10"/>
  <c r="E44" i="10"/>
  <c r="D44" i="10"/>
  <c r="C44" i="10"/>
  <c r="K43" i="10"/>
  <c r="J43" i="10"/>
  <c r="I43" i="10"/>
  <c r="H43" i="10"/>
  <c r="G43" i="10"/>
  <c r="F43" i="10"/>
  <c r="E43" i="10"/>
  <c r="D43" i="10"/>
  <c r="C43" i="10"/>
  <c r="K42" i="10"/>
  <c r="J42" i="10"/>
  <c r="I42" i="10"/>
  <c r="H42" i="10"/>
  <c r="G42" i="10"/>
  <c r="F42" i="10"/>
  <c r="E42" i="10"/>
  <c r="D42" i="10"/>
  <c r="C42" i="10"/>
  <c r="K41" i="10"/>
  <c r="J41" i="10"/>
  <c r="I41" i="10"/>
  <c r="H41" i="10"/>
  <c r="G41" i="10"/>
  <c r="F41" i="10"/>
  <c r="E41" i="10"/>
  <c r="D41" i="10"/>
  <c r="C41" i="10"/>
  <c r="K40" i="10"/>
  <c r="J40" i="10"/>
  <c r="I40" i="10"/>
  <c r="H40" i="10"/>
  <c r="G40" i="10"/>
  <c r="F40" i="10"/>
  <c r="E40" i="10"/>
  <c r="D40" i="10"/>
  <c r="C40" i="10"/>
  <c r="K39" i="10"/>
  <c r="J39" i="10"/>
  <c r="I39" i="10"/>
  <c r="H39" i="10"/>
  <c r="G39" i="10"/>
  <c r="F39" i="10"/>
  <c r="E39" i="10"/>
  <c r="D39" i="10"/>
  <c r="C39" i="10"/>
  <c r="K38" i="10"/>
  <c r="J38" i="10"/>
  <c r="I38" i="10"/>
  <c r="H38" i="10"/>
  <c r="G38" i="10"/>
  <c r="F38" i="10"/>
  <c r="E38" i="10"/>
  <c r="D38" i="10"/>
  <c r="C38" i="10"/>
  <c r="K37" i="10"/>
  <c r="J37" i="10"/>
  <c r="I37" i="10"/>
  <c r="H37" i="10"/>
  <c r="G37" i="10"/>
  <c r="F37" i="10"/>
  <c r="E37" i="10"/>
  <c r="D37" i="10"/>
  <c r="C37" i="10"/>
  <c r="K36" i="10"/>
  <c r="J36" i="10"/>
  <c r="I36" i="10"/>
  <c r="H36" i="10"/>
  <c r="G36" i="10"/>
  <c r="F36" i="10"/>
  <c r="E36" i="10"/>
  <c r="D36" i="10"/>
  <c r="C36" i="10"/>
  <c r="K35" i="10"/>
  <c r="J35" i="10"/>
  <c r="I35" i="10"/>
  <c r="H35" i="10"/>
  <c r="G35" i="10"/>
  <c r="F35" i="10"/>
  <c r="E35" i="10"/>
  <c r="D35" i="10"/>
  <c r="C35" i="10"/>
  <c r="K34" i="10"/>
  <c r="J34" i="10"/>
  <c r="I34" i="10"/>
  <c r="H34" i="10"/>
  <c r="G34" i="10"/>
  <c r="F34" i="10"/>
  <c r="E34" i="10"/>
  <c r="D34" i="10"/>
  <c r="C34" i="10"/>
  <c r="K33" i="10"/>
  <c r="J33" i="10"/>
  <c r="I33" i="10"/>
  <c r="H33" i="10"/>
  <c r="G33" i="10"/>
  <c r="F33" i="10"/>
  <c r="E33" i="10"/>
  <c r="D33" i="10"/>
  <c r="C33" i="10"/>
  <c r="K32" i="10"/>
  <c r="J32" i="10"/>
  <c r="I32" i="10"/>
  <c r="H32" i="10"/>
  <c r="G32" i="10"/>
  <c r="F32" i="10"/>
  <c r="E32" i="10"/>
  <c r="D32" i="10"/>
  <c r="C32" i="10"/>
  <c r="K31" i="10"/>
  <c r="J31" i="10"/>
  <c r="I31" i="10"/>
  <c r="H31" i="10"/>
  <c r="G31" i="10"/>
  <c r="F31" i="10"/>
  <c r="E31" i="10"/>
  <c r="D31" i="10"/>
  <c r="C31" i="10"/>
  <c r="K30" i="10"/>
  <c r="J30" i="10"/>
  <c r="I30" i="10"/>
  <c r="H30" i="10"/>
  <c r="G30" i="10"/>
  <c r="F30" i="10"/>
  <c r="E30" i="10"/>
  <c r="D30" i="10"/>
  <c r="C30" i="10"/>
  <c r="K29" i="10"/>
  <c r="J29" i="10"/>
  <c r="I29" i="10"/>
  <c r="H29" i="10"/>
  <c r="G29" i="10"/>
  <c r="F29" i="10"/>
  <c r="E29" i="10"/>
  <c r="D29" i="10"/>
  <c r="C29" i="10"/>
  <c r="K28" i="10"/>
  <c r="J28" i="10"/>
  <c r="I28" i="10"/>
  <c r="H28" i="10"/>
  <c r="G28" i="10"/>
  <c r="F28" i="10"/>
  <c r="E28" i="10"/>
  <c r="D28" i="10"/>
  <c r="C28" i="10"/>
  <c r="K27" i="10"/>
  <c r="J27" i="10"/>
  <c r="I27" i="10"/>
  <c r="H27" i="10"/>
  <c r="G27" i="10"/>
  <c r="F27" i="10"/>
  <c r="E27" i="10"/>
  <c r="D27" i="10"/>
  <c r="C27" i="10"/>
  <c r="K26" i="10"/>
  <c r="J26" i="10"/>
  <c r="I26" i="10"/>
  <c r="H26" i="10"/>
  <c r="G26" i="10"/>
  <c r="F26" i="10"/>
  <c r="E26" i="10"/>
  <c r="D26" i="10"/>
  <c r="C26" i="10"/>
  <c r="K25" i="10"/>
  <c r="J25" i="10"/>
  <c r="I25" i="10"/>
  <c r="H25" i="10"/>
  <c r="G25" i="10"/>
  <c r="F25" i="10"/>
  <c r="E25" i="10"/>
  <c r="D25" i="10"/>
  <c r="C25" i="10"/>
  <c r="K24" i="10"/>
  <c r="J24" i="10"/>
  <c r="I24" i="10"/>
  <c r="H24" i="10"/>
  <c r="G24" i="10"/>
  <c r="F24" i="10"/>
  <c r="E24" i="10"/>
  <c r="D24" i="10"/>
  <c r="C24" i="10"/>
  <c r="K23" i="10"/>
  <c r="J23" i="10"/>
  <c r="I23" i="10"/>
  <c r="H23" i="10"/>
  <c r="G23" i="10"/>
  <c r="F23" i="10"/>
  <c r="E23" i="10"/>
  <c r="D23" i="10"/>
  <c r="C23" i="10"/>
  <c r="K22" i="10"/>
  <c r="J22" i="10"/>
  <c r="I22" i="10"/>
  <c r="H22" i="10"/>
  <c r="G22" i="10"/>
  <c r="F22" i="10"/>
  <c r="E22" i="10"/>
  <c r="D22" i="10"/>
  <c r="C22" i="10"/>
  <c r="K21" i="10"/>
  <c r="J21" i="10"/>
  <c r="I21" i="10"/>
  <c r="H21" i="10"/>
  <c r="G21" i="10"/>
  <c r="F21" i="10"/>
  <c r="E21" i="10"/>
  <c r="D21" i="10"/>
  <c r="C21" i="10"/>
  <c r="K20" i="10"/>
  <c r="J20" i="10"/>
  <c r="I20" i="10"/>
  <c r="H20" i="10"/>
  <c r="G20" i="10"/>
  <c r="F20" i="10"/>
  <c r="E20" i="10"/>
  <c r="D20" i="10"/>
  <c r="C20" i="10"/>
  <c r="K19" i="10"/>
  <c r="J19" i="10"/>
  <c r="I19" i="10"/>
  <c r="H19" i="10"/>
  <c r="G19" i="10"/>
  <c r="F19" i="10"/>
  <c r="E19" i="10"/>
  <c r="D19" i="10"/>
  <c r="C19" i="10"/>
  <c r="K18" i="10"/>
  <c r="J18" i="10"/>
  <c r="I18" i="10"/>
  <c r="H18" i="10"/>
  <c r="G18" i="10"/>
  <c r="F18" i="10"/>
  <c r="E18" i="10"/>
  <c r="D18" i="10"/>
  <c r="C18" i="10"/>
  <c r="K17" i="10"/>
  <c r="J17" i="10"/>
  <c r="I17" i="10"/>
  <c r="H17" i="10"/>
  <c r="G17" i="10"/>
  <c r="F17" i="10"/>
  <c r="E17" i="10"/>
  <c r="D17" i="10"/>
  <c r="C17" i="10"/>
  <c r="K16" i="10"/>
  <c r="J16" i="10"/>
  <c r="I16" i="10"/>
  <c r="H16" i="10"/>
  <c r="G16" i="10"/>
  <c r="F16" i="10"/>
  <c r="E16" i="10"/>
  <c r="D16" i="10"/>
  <c r="C16" i="10"/>
  <c r="K15" i="10"/>
  <c r="J15" i="10"/>
  <c r="I15" i="10"/>
  <c r="H15" i="10"/>
  <c r="G15" i="10"/>
  <c r="F15" i="10"/>
  <c r="E15" i="10"/>
  <c r="D15" i="10"/>
  <c r="C15" i="10"/>
  <c r="K14" i="10"/>
  <c r="J14" i="10"/>
  <c r="I14" i="10"/>
  <c r="H14" i="10"/>
  <c r="G14" i="10"/>
  <c r="F14" i="10"/>
  <c r="E14" i="10"/>
  <c r="D14" i="10"/>
  <c r="C14" i="10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5" i="10"/>
  <c r="J5" i="10"/>
  <c r="I5" i="10"/>
  <c r="H5" i="10"/>
  <c r="G5" i="10"/>
  <c r="F5" i="10"/>
  <c r="E5" i="10"/>
  <c r="D5" i="10"/>
  <c r="C5" i="10"/>
  <c r="K4" i="10"/>
  <c r="J4" i="10"/>
  <c r="I4" i="10"/>
  <c r="H4" i="10"/>
  <c r="G4" i="10"/>
  <c r="F4" i="10"/>
  <c r="E4" i="10"/>
  <c r="D4" i="10"/>
  <c r="C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K63" i="22"/>
  <c r="J63" i="22"/>
  <c r="I63" i="22"/>
  <c r="H63" i="22"/>
  <c r="G63" i="22"/>
  <c r="F63" i="22"/>
  <c r="E63" i="22"/>
  <c r="D63" i="22"/>
  <c r="C63" i="22"/>
  <c r="K62" i="22"/>
  <c r="J62" i="22"/>
  <c r="I62" i="22"/>
  <c r="H62" i="22"/>
  <c r="G62" i="22"/>
  <c r="F62" i="22"/>
  <c r="E62" i="22"/>
  <c r="D62" i="22"/>
  <c r="C62" i="22"/>
  <c r="K61" i="22"/>
  <c r="J61" i="22"/>
  <c r="I61" i="22"/>
  <c r="H61" i="22"/>
  <c r="G61" i="22"/>
  <c r="F61" i="22"/>
  <c r="E61" i="22"/>
  <c r="D61" i="22"/>
  <c r="C61" i="22"/>
  <c r="K60" i="22"/>
  <c r="J60" i="22"/>
  <c r="I60" i="22"/>
  <c r="H60" i="22"/>
  <c r="G60" i="22"/>
  <c r="F60" i="22"/>
  <c r="E60" i="22"/>
  <c r="D60" i="22"/>
  <c r="C60" i="22"/>
  <c r="K59" i="22"/>
  <c r="J59" i="22"/>
  <c r="I59" i="22"/>
  <c r="H59" i="22"/>
  <c r="G59" i="22"/>
  <c r="F59" i="22"/>
  <c r="E59" i="22"/>
  <c r="D59" i="22"/>
  <c r="C59" i="22"/>
  <c r="K58" i="22"/>
  <c r="J58" i="22"/>
  <c r="I58" i="22"/>
  <c r="H58" i="22"/>
  <c r="G58" i="22"/>
  <c r="F58" i="22"/>
  <c r="E58" i="22"/>
  <c r="D58" i="22"/>
  <c r="C58" i="22"/>
  <c r="K57" i="22"/>
  <c r="J57" i="22"/>
  <c r="I57" i="22"/>
  <c r="H57" i="22"/>
  <c r="G57" i="22"/>
  <c r="F57" i="22"/>
  <c r="E57" i="22"/>
  <c r="D57" i="22"/>
  <c r="C57" i="22"/>
  <c r="K56" i="22"/>
  <c r="J56" i="22"/>
  <c r="I56" i="22"/>
  <c r="H56" i="22"/>
  <c r="G56" i="22"/>
  <c r="F56" i="22"/>
  <c r="E56" i="22"/>
  <c r="D56" i="22"/>
  <c r="C56" i="22"/>
  <c r="K55" i="22"/>
  <c r="J55" i="22"/>
  <c r="I55" i="22"/>
  <c r="H55" i="22"/>
  <c r="G55" i="22"/>
  <c r="F55" i="22"/>
  <c r="E55" i="22"/>
  <c r="D55" i="22"/>
  <c r="C55" i="22"/>
  <c r="K54" i="22"/>
  <c r="J54" i="22"/>
  <c r="I54" i="22"/>
  <c r="H54" i="22"/>
  <c r="G54" i="22"/>
  <c r="F54" i="22"/>
  <c r="E54" i="22"/>
  <c r="D54" i="22"/>
  <c r="C54" i="22"/>
  <c r="K53" i="22"/>
  <c r="J53" i="22"/>
  <c r="I53" i="22"/>
  <c r="H53" i="22"/>
  <c r="G53" i="22"/>
  <c r="F53" i="22"/>
  <c r="E53" i="22"/>
  <c r="D53" i="22"/>
  <c r="C53" i="22"/>
  <c r="K52" i="22"/>
  <c r="J52" i="22"/>
  <c r="I52" i="22"/>
  <c r="H52" i="22"/>
  <c r="G52" i="22"/>
  <c r="F52" i="22"/>
  <c r="E52" i="22"/>
  <c r="D52" i="22"/>
  <c r="C52" i="22"/>
  <c r="K51" i="22"/>
  <c r="J51" i="22"/>
  <c r="I51" i="22"/>
  <c r="H51" i="22"/>
  <c r="G51" i="22"/>
  <c r="F51" i="22"/>
  <c r="E51" i="22"/>
  <c r="D51" i="22"/>
  <c r="C51" i="22"/>
  <c r="K50" i="22"/>
  <c r="J50" i="22"/>
  <c r="I50" i="22"/>
  <c r="H50" i="22"/>
  <c r="G50" i="22"/>
  <c r="F50" i="22"/>
  <c r="E50" i="22"/>
  <c r="D50" i="22"/>
  <c r="C50" i="22"/>
  <c r="K49" i="22"/>
  <c r="J49" i="22"/>
  <c r="I49" i="22"/>
  <c r="H49" i="22"/>
  <c r="G49" i="22"/>
  <c r="F49" i="22"/>
  <c r="E49" i="22"/>
  <c r="D49" i="22"/>
  <c r="C49" i="22"/>
  <c r="K48" i="22"/>
  <c r="J48" i="22"/>
  <c r="I48" i="22"/>
  <c r="H48" i="22"/>
  <c r="G48" i="22"/>
  <c r="F48" i="22"/>
  <c r="E48" i="22"/>
  <c r="D48" i="22"/>
  <c r="C48" i="22"/>
  <c r="K47" i="22"/>
  <c r="J47" i="22"/>
  <c r="I47" i="22"/>
  <c r="H47" i="22"/>
  <c r="G47" i="22"/>
  <c r="F47" i="22"/>
  <c r="E47" i="22"/>
  <c r="D47" i="22"/>
  <c r="C47" i="22"/>
  <c r="K46" i="22"/>
  <c r="J46" i="22"/>
  <c r="I46" i="22"/>
  <c r="H46" i="22"/>
  <c r="G46" i="22"/>
  <c r="F46" i="22"/>
  <c r="E46" i="22"/>
  <c r="D46" i="22"/>
  <c r="C46" i="22"/>
  <c r="K45" i="22"/>
  <c r="J45" i="22"/>
  <c r="I45" i="22"/>
  <c r="H45" i="22"/>
  <c r="G45" i="22"/>
  <c r="F45" i="22"/>
  <c r="E45" i="22"/>
  <c r="D45" i="22"/>
  <c r="C45" i="22"/>
  <c r="K44" i="22"/>
  <c r="J44" i="22"/>
  <c r="I44" i="22"/>
  <c r="H44" i="22"/>
  <c r="G44" i="22"/>
  <c r="F44" i="22"/>
  <c r="E44" i="22"/>
  <c r="D44" i="22"/>
  <c r="C44" i="22"/>
  <c r="K43" i="22"/>
  <c r="J43" i="22"/>
  <c r="I43" i="22"/>
  <c r="H43" i="22"/>
  <c r="G43" i="22"/>
  <c r="F43" i="22"/>
  <c r="E43" i="22"/>
  <c r="D43" i="22"/>
  <c r="C43" i="22"/>
  <c r="K42" i="22"/>
  <c r="J42" i="22"/>
  <c r="I42" i="22"/>
  <c r="H42" i="22"/>
  <c r="G42" i="22"/>
  <c r="F42" i="22"/>
  <c r="E42" i="22"/>
  <c r="D42" i="22"/>
  <c r="C42" i="22"/>
  <c r="K41" i="22"/>
  <c r="J41" i="22"/>
  <c r="I41" i="22"/>
  <c r="H41" i="22"/>
  <c r="G41" i="22"/>
  <c r="F41" i="22"/>
  <c r="E41" i="22"/>
  <c r="D41" i="22"/>
  <c r="C41" i="22"/>
  <c r="K40" i="22"/>
  <c r="J40" i="22"/>
  <c r="I40" i="22"/>
  <c r="H40" i="22"/>
  <c r="G40" i="22"/>
  <c r="F40" i="22"/>
  <c r="E40" i="22"/>
  <c r="D40" i="22"/>
  <c r="C40" i="22"/>
  <c r="K39" i="22"/>
  <c r="J39" i="22"/>
  <c r="I39" i="22"/>
  <c r="H39" i="22"/>
  <c r="G39" i="22"/>
  <c r="F39" i="22"/>
  <c r="E39" i="22"/>
  <c r="D39" i="22"/>
  <c r="C39" i="22"/>
  <c r="K38" i="22"/>
  <c r="J38" i="22"/>
  <c r="I38" i="22"/>
  <c r="H38" i="22"/>
  <c r="G38" i="22"/>
  <c r="F38" i="22"/>
  <c r="E38" i="22"/>
  <c r="D38" i="22"/>
  <c r="C38" i="22"/>
  <c r="K37" i="22"/>
  <c r="J37" i="22"/>
  <c r="I37" i="22"/>
  <c r="H37" i="22"/>
  <c r="G37" i="22"/>
  <c r="F37" i="22"/>
  <c r="E37" i="22"/>
  <c r="D37" i="22"/>
  <c r="C37" i="22"/>
  <c r="K36" i="22"/>
  <c r="J36" i="22"/>
  <c r="I36" i="22"/>
  <c r="H36" i="22"/>
  <c r="G36" i="22"/>
  <c r="F36" i="22"/>
  <c r="E36" i="22"/>
  <c r="D36" i="22"/>
  <c r="C36" i="22"/>
  <c r="K35" i="22"/>
  <c r="J35" i="22"/>
  <c r="I35" i="22"/>
  <c r="H35" i="22"/>
  <c r="G35" i="22"/>
  <c r="F35" i="22"/>
  <c r="E35" i="22"/>
  <c r="D35" i="22"/>
  <c r="C35" i="22"/>
  <c r="K34" i="22"/>
  <c r="J34" i="22"/>
  <c r="I34" i="22"/>
  <c r="H34" i="22"/>
  <c r="G34" i="22"/>
  <c r="F34" i="22"/>
  <c r="E34" i="22"/>
  <c r="D34" i="22"/>
  <c r="C34" i="22"/>
  <c r="K33" i="22"/>
  <c r="J33" i="22"/>
  <c r="I33" i="22"/>
  <c r="H33" i="22"/>
  <c r="G33" i="22"/>
  <c r="F33" i="22"/>
  <c r="E33" i="22"/>
  <c r="D33" i="22"/>
  <c r="C33" i="22"/>
  <c r="K32" i="22"/>
  <c r="J32" i="22"/>
  <c r="I32" i="22"/>
  <c r="H32" i="22"/>
  <c r="G32" i="22"/>
  <c r="F32" i="22"/>
  <c r="E32" i="22"/>
  <c r="D32" i="22"/>
  <c r="C32" i="22"/>
  <c r="K31" i="22"/>
  <c r="J31" i="22"/>
  <c r="I31" i="22"/>
  <c r="H31" i="22"/>
  <c r="G31" i="22"/>
  <c r="F31" i="22"/>
  <c r="E31" i="22"/>
  <c r="D31" i="22"/>
  <c r="C31" i="22"/>
  <c r="K30" i="22"/>
  <c r="J30" i="22"/>
  <c r="I30" i="22"/>
  <c r="H30" i="22"/>
  <c r="G30" i="22"/>
  <c r="F30" i="22"/>
  <c r="E30" i="22"/>
  <c r="D30" i="22"/>
  <c r="C30" i="22"/>
  <c r="K29" i="22"/>
  <c r="J29" i="22"/>
  <c r="I29" i="22"/>
  <c r="H29" i="22"/>
  <c r="G29" i="22"/>
  <c r="F29" i="22"/>
  <c r="E29" i="22"/>
  <c r="D29" i="22"/>
  <c r="C29" i="22"/>
  <c r="K28" i="22"/>
  <c r="J28" i="22"/>
  <c r="I28" i="22"/>
  <c r="H28" i="22"/>
  <c r="G28" i="22"/>
  <c r="F28" i="22"/>
  <c r="E28" i="22"/>
  <c r="D28" i="22"/>
  <c r="C28" i="22"/>
  <c r="K27" i="22"/>
  <c r="J27" i="22"/>
  <c r="I27" i="22"/>
  <c r="H27" i="22"/>
  <c r="G27" i="22"/>
  <c r="F27" i="22"/>
  <c r="E27" i="22"/>
  <c r="D27" i="22"/>
  <c r="C27" i="22"/>
  <c r="K26" i="22"/>
  <c r="J26" i="22"/>
  <c r="I26" i="22"/>
  <c r="H26" i="22"/>
  <c r="G26" i="22"/>
  <c r="F26" i="22"/>
  <c r="E26" i="22"/>
  <c r="D26" i="22"/>
  <c r="C26" i="22"/>
  <c r="K25" i="22"/>
  <c r="J25" i="22"/>
  <c r="I25" i="22"/>
  <c r="H25" i="22"/>
  <c r="G25" i="22"/>
  <c r="F25" i="22"/>
  <c r="E25" i="22"/>
  <c r="D25" i="22"/>
  <c r="C25" i="22"/>
  <c r="K24" i="22"/>
  <c r="J24" i="22"/>
  <c r="I24" i="22"/>
  <c r="H24" i="22"/>
  <c r="G24" i="22"/>
  <c r="F24" i="22"/>
  <c r="E24" i="22"/>
  <c r="D24" i="22"/>
  <c r="C24" i="22"/>
  <c r="K23" i="22"/>
  <c r="J23" i="22"/>
  <c r="I23" i="22"/>
  <c r="H23" i="22"/>
  <c r="G23" i="22"/>
  <c r="F23" i="22"/>
  <c r="E23" i="22"/>
  <c r="D23" i="22"/>
  <c r="C23" i="22"/>
  <c r="K22" i="22"/>
  <c r="J22" i="22"/>
  <c r="I22" i="22"/>
  <c r="H22" i="22"/>
  <c r="G22" i="22"/>
  <c r="F22" i="22"/>
  <c r="E22" i="22"/>
  <c r="D22" i="22"/>
  <c r="C22" i="22"/>
  <c r="K21" i="22"/>
  <c r="J21" i="22"/>
  <c r="I21" i="22"/>
  <c r="H21" i="22"/>
  <c r="G21" i="22"/>
  <c r="F21" i="22"/>
  <c r="E21" i="22"/>
  <c r="D21" i="22"/>
  <c r="C21" i="22"/>
  <c r="K20" i="22"/>
  <c r="J20" i="22"/>
  <c r="I20" i="22"/>
  <c r="H20" i="22"/>
  <c r="G20" i="22"/>
  <c r="F20" i="22"/>
  <c r="E20" i="22"/>
  <c r="D20" i="22"/>
  <c r="C20" i="22"/>
  <c r="K19" i="22"/>
  <c r="J19" i="22"/>
  <c r="I19" i="22"/>
  <c r="H19" i="22"/>
  <c r="G19" i="22"/>
  <c r="F19" i="22"/>
  <c r="E19" i="22"/>
  <c r="D19" i="22"/>
  <c r="C19" i="22"/>
  <c r="K18" i="22"/>
  <c r="J18" i="22"/>
  <c r="I18" i="22"/>
  <c r="H18" i="22"/>
  <c r="G18" i="22"/>
  <c r="F18" i="22"/>
  <c r="E18" i="22"/>
  <c r="D18" i="22"/>
  <c r="C18" i="22"/>
  <c r="K17" i="22"/>
  <c r="J17" i="22"/>
  <c r="I17" i="22"/>
  <c r="H17" i="22"/>
  <c r="G17" i="22"/>
  <c r="F17" i="22"/>
  <c r="E17" i="22"/>
  <c r="D17" i="22"/>
  <c r="C17" i="22"/>
  <c r="K16" i="22"/>
  <c r="J16" i="22"/>
  <c r="I16" i="22"/>
  <c r="H16" i="22"/>
  <c r="G16" i="22"/>
  <c r="F16" i="22"/>
  <c r="E16" i="22"/>
  <c r="D16" i="22"/>
  <c r="C16" i="22"/>
  <c r="K15" i="22"/>
  <c r="J15" i="22"/>
  <c r="I15" i="22"/>
  <c r="H15" i="22"/>
  <c r="G15" i="22"/>
  <c r="F15" i="22"/>
  <c r="E15" i="22"/>
  <c r="D15" i="22"/>
  <c r="C15" i="22"/>
  <c r="K14" i="22"/>
  <c r="J14" i="22"/>
  <c r="I14" i="22"/>
  <c r="H14" i="22"/>
  <c r="G14" i="22"/>
  <c r="F14" i="22"/>
  <c r="E14" i="22"/>
  <c r="D14" i="22"/>
  <c r="C14" i="22"/>
  <c r="K13" i="22"/>
  <c r="J13" i="22"/>
  <c r="I13" i="22"/>
  <c r="H13" i="22"/>
  <c r="G13" i="22"/>
  <c r="F13" i="22"/>
  <c r="E13" i="22"/>
  <c r="D13" i="22"/>
  <c r="C13" i="22"/>
  <c r="K12" i="22"/>
  <c r="J12" i="22"/>
  <c r="I12" i="22"/>
  <c r="H12" i="22"/>
  <c r="G12" i="22"/>
  <c r="F12" i="22"/>
  <c r="E12" i="22"/>
  <c r="D12" i="22"/>
  <c r="C12" i="22"/>
  <c r="K11" i="22"/>
  <c r="J11" i="22"/>
  <c r="I11" i="22"/>
  <c r="H11" i="22"/>
  <c r="G11" i="22"/>
  <c r="F11" i="22"/>
  <c r="E11" i="22"/>
  <c r="D11" i="22"/>
  <c r="C11" i="22"/>
  <c r="K10" i="22"/>
  <c r="J10" i="22"/>
  <c r="I10" i="22"/>
  <c r="H10" i="22"/>
  <c r="G10" i="22"/>
  <c r="F10" i="22"/>
  <c r="E10" i="22"/>
  <c r="D10" i="22"/>
  <c r="C10" i="22"/>
  <c r="K9" i="22"/>
  <c r="J9" i="22"/>
  <c r="I9" i="22"/>
  <c r="H9" i="22"/>
  <c r="G9" i="22"/>
  <c r="F9" i="22"/>
  <c r="E9" i="22"/>
  <c r="D9" i="22"/>
  <c r="C9" i="22"/>
  <c r="K8" i="22"/>
  <c r="J8" i="22"/>
  <c r="I8" i="22"/>
  <c r="H8" i="22"/>
  <c r="G8" i="22"/>
  <c r="F8" i="22"/>
  <c r="E8" i="22"/>
  <c r="D8" i="22"/>
  <c r="C8" i="22"/>
  <c r="K7" i="22"/>
  <c r="J7" i="22"/>
  <c r="I7" i="22"/>
  <c r="H7" i="22"/>
  <c r="G7" i="22"/>
  <c r="F7" i="22"/>
  <c r="E7" i="22"/>
  <c r="D7" i="22"/>
  <c r="C7" i="22"/>
  <c r="K6" i="22"/>
  <c r="J6" i="22"/>
  <c r="I6" i="22"/>
  <c r="H6" i="22"/>
  <c r="G6" i="22"/>
  <c r="F6" i="22"/>
  <c r="E6" i="22"/>
  <c r="D6" i="22"/>
  <c r="C6" i="22"/>
  <c r="K5" i="22"/>
  <c r="J5" i="22"/>
  <c r="I5" i="22"/>
  <c r="H5" i="22"/>
  <c r="G5" i="22"/>
  <c r="F5" i="22"/>
  <c r="E5" i="22"/>
  <c r="D5" i="22"/>
  <c r="C5" i="22"/>
  <c r="K4" i="22"/>
  <c r="J4" i="22"/>
  <c r="I4" i="22"/>
  <c r="H4" i="22"/>
  <c r="G4" i="22"/>
  <c r="F4" i="22"/>
  <c r="E4" i="22"/>
  <c r="D4" i="22"/>
  <c r="C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  <c r="G4" i="20"/>
  <c r="K3" i="21"/>
  <c r="J3" i="21"/>
  <c r="I3" i="21"/>
  <c r="H3" i="21"/>
  <c r="G3" i="21"/>
  <c r="F3" i="21"/>
  <c r="E3" i="21"/>
  <c r="D3" i="21"/>
  <c r="C3" i="21"/>
  <c r="B3" i="21"/>
  <c r="K4" i="20"/>
  <c r="K5" i="20" s="1"/>
  <c r="K6" i="20" s="1"/>
  <c r="K7" i="20" s="1"/>
  <c r="K8" i="20" s="1"/>
  <c r="K9" i="20" s="1"/>
  <c r="K10" i="20" s="1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K33" i="20" s="1"/>
  <c r="K34" i="20" s="1"/>
  <c r="K35" i="20" s="1"/>
  <c r="K36" i="20" s="1"/>
  <c r="K37" i="20" s="1"/>
  <c r="K38" i="20" s="1"/>
  <c r="K39" i="20" s="1"/>
  <c r="K40" i="20" s="1"/>
  <c r="K41" i="20" s="1"/>
  <c r="K42" i="20" s="1"/>
  <c r="K43" i="20" s="1"/>
  <c r="K44" i="20" s="1"/>
  <c r="K45" i="20" s="1"/>
  <c r="K46" i="20" s="1"/>
  <c r="K47" i="20" s="1"/>
  <c r="K48" i="20" s="1"/>
  <c r="K49" i="20" s="1"/>
  <c r="K50" i="20" s="1"/>
  <c r="K51" i="20" s="1"/>
  <c r="K52" i="20" s="1"/>
  <c r="K53" i="20" s="1"/>
  <c r="K54" i="20" s="1"/>
  <c r="K55" i="20" s="1"/>
  <c r="K56" i="20" s="1"/>
  <c r="K57" i="20" s="1"/>
  <c r="K58" i="20" s="1"/>
  <c r="K59" i="20" s="1"/>
  <c r="K60" i="20" s="1"/>
  <c r="K61" i="20" s="1"/>
  <c r="K62" i="20" s="1"/>
  <c r="K63" i="20" s="1"/>
  <c r="J5" i="20"/>
  <c r="J6" i="20" s="1"/>
  <c r="J7" i="20" s="1"/>
  <c r="J8" i="20" s="1"/>
  <c r="J9" i="20" s="1"/>
  <c r="J10" i="20" s="1"/>
  <c r="J11" i="20" s="1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J22" i="20" s="1"/>
  <c r="J23" i="20" s="1"/>
  <c r="J24" i="20" s="1"/>
  <c r="J25" i="20" s="1"/>
  <c r="J26" i="20" s="1"/>
  <c r="J27" i="20" s="1"/>
  <c r="J28" i="20" s="1"/>
  <c r="J29" i="20" s="1"/>
  <c r="J30" i="20" s="1"/>
  <c r="J31" i="20" s="1"/>
  <c r="J32" i="20" s="1"/>
  <c r="J33" i="20" s="1"/>
  <c r="J34" i="20" s="1"/>
  <c r="J35" i="20" s="1"/>
  <c r="J36" i="20" s="1"/>
  <c r="J37" i="20" s="1"/>
  <c r="J38" i="20" s="1"/>
  <c r="J39" i="20" s="1"/>
  <c r="J40" i="20" s="1"/>
  <c r="J41" i="20" s="1"/>
  <c r="J42" i="20" s="1"/>
  <c r="J43" i="20" s="1"/>
  <c r="J44" i="20" s="1"/>
  <c r="J45" i="20" s="1"/>
  <c r="J46" i="20" s="1"/>
  <c r="J47" i="20" s="1"/>
  <c r="J48" i="20" s="1"/>
  <c r="J49" i="20" s="1"/>
  <c r="J50" i="20" s="1"/>
  <c r="J51" i="20" s="1"/>
  <c r="J52" i="20" s="1"/>
  <c r="J53" i="20" s="1"/>
  <c r="J54" i="20" s="1"/>
  <c r="J55" i="20" s="1"/>
  <c r="J56" i="20" s="1"/>
  <c r="J57" i="20" s="1"/>
  <c r="J58" i="20" s="1"/>
  <c r="J59" i="20" s="1"/>
  <c r="J60" i="20" s="1"/>
  <c r="J61" i="20" s="1"/>
  <c r="J62" i="20" s="1"/>
  <c r="J63" i="20" s="1"/>
  <c r="J4" i="20"/>
  <c r="I4" i="20"/>
  <c r="I5" i="20" s="1"/>
  <c r="I6" i="20" s="1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I36" i="20" s="1"/>
  <c r="I37" i="20" s="1"/>
  <c r="I38" i="20" s="1"/>
  <c r="I39" i="20" s="1"/>
  <c r="I40" i="20" s="1"/>
  <c r="I41" i="20" s="1"/>
  <c r="I42" i="20" s="1"/>
  <c r="I43" i="20" s="1"/>
  <c r="I44" i="20" s="1"/>
  <c r="I45" i="20" s="1"/>
  <c r="I46" i="20" s="1"/>
  <c r="I47" i="20" s="1"/>
  <c r="I48" i="20" s="1"/>
  <c r="I49" i="20" s="1"/>
  <c r="I50" i="20" s="1"/>
  <c r="I51" i="20" s="1"/>
  <c r="I52" i="20" s="1"/>
  <c r="I53" i="20" s="1"/>
  <c r="I54" i="20" s="1"/>
  <c r="I55" i="20" s="1"/>
  <c r="I56" i="20" s="1"/>
  <c r="I57" i="20" s="1"/>
  <c r="I58" i="20" s="1"/>
  <c r="I59" i="20" s="1"/>
  <c r="I60" i="20" s="1"/>
  <c r="I61" i="20" s="1"/>
  <c r="I62" i="20" s="1"/>
  <c r="I63" i="20" s="1"/>
  <c r="H5" i="20"/>
  <c r="H6" i="20" s="1"/>
  <c r="H7" i="20" s="1"/>
  <c r="H8" i="20" s="1"/>
  <c r="H9" i="20" s="1"/>
  <c r="H10" i="20" s="1"/>
  <c r="H11" i="20" s="1"/>
  <c r="H12" i="20" s="1"/>
  <c r="H13" i="20" s="1"/>
  <c r="H14" i="20" s="1"/>
  <c r="H15" i="20" s="1"/>
  <c r="H16" i="20" s="1"/>
  <c r="H17" i="20" s="1"/>
  <c r="H18" i="20" s="1"/>
  <c r="H19" i="20" s="1"/>
  <c r="H20" i="20" s="1"/>
  <c r="H21" i="20" s="1"/>
  <c r="H22" i="20" s="1"/>
  <c r="H23" i="20" s="1"/>
  <c r="H24" i="20" s="1"/>
  <c r="H25" i="20" s="1"/>
  <c r="H26" i="20" s="1"/>
  <c r="H27" i="20" s="1"/>
  <c r="H28" i="20" s="1"/>
  <c r="H29" i="20" s="1"/>
  <c r="H30" i="20" s="1"/>
  <c r="H31" i="20" s="1"/>
  <c r="H32" i="20" s="1"/>
  <c r="H33" i="20" s="1"/>
  <c r="H34" i="20" s="1"/>
  <c r="H35" i="20" s="1"/>
  <c r="H36" i="20" s="1"/>
  <c r="H37" i="20" s="1"/>
  <c r="H38" i="20" s="1"/>
  <c r="H39" i="20" s="1"/>
  <c r="H40" i="20" s="1"/>
  <c r="H41" i="20" s="1"/>
  <c r="H42" i="20" s="1"/>
  <c r="H43" i="20" s="1"/>
  <c r="H44" i="20" s="1"/>
  <c r="H45" i="20" s="1"/>
  <c r="H46" i="20" s="1"/>
  <c r="H47" i="20" s="1"/>
  <c r="H48" i="20" s="1"/>
  <c r="H49" i="20" s="1"/>
  <c r="H50" i="20" s="1"/>
  <c r="H51" i="20" s="1"/>
  <c r="H52" i="20" s="1"/>
  <c r="H53" i="20" s="1"/>
  <c r="H54" i="20" s="1"/>
  <c r="H55" i="20" s="1"/>
  <c r="H56" i="20" s="1"/>
  <c r="H57" i="20" s="1"/>
  <c r="H58" i="20" s="1"/>
  <c r="H59" i="20" s="1"/>
  <c r="H60" i="20" s="1"/>
  <c r="H61" i="20" s="1"/>
  <c r="H62" i="20" s="1"/>
  <c r="H63" i="20" s="1"/>
  <c r="H4" i="20"/>
  <c r="G5" i="20"/>
  <c r="G6" i="20" s="1"/>
  <c r="G7" i="20" s="1"/>
  <c r="G8" i="20" s="1"/>
  <c r="G9" i="20" s="1"/>
  <c r="G10" i="20" s="1"/>
  <c r="G11" i="20" s="1"/>
  <c r="G12" i="20" s="1"/>
  <c r="G13" i="20" s="1"/>
  <c r="G14" i="20" s="1"/>
  <c r="G15" i="20" s="1"/>
  <c r="G16" i="20" s="1"/>
  <c r="G17" i="20" s="1"/>
  <c r="G18" i="20" s="1"/>
  <c r="G19" i="20" s="1"/>
  <c r="G20" i="20" s="1"/>
  <c r="G21" i="20" s="1"/>
  <c r="G22" i="20" s="1"/>
  <c r="G23" i="20" s="1"/>
  <c r="G24" i="20" s="1"/>
  <c r="G25" i="20" s="1"/>
  <c r="G26" i="20" s="1"/>
  <c r="G27" i="20" s="1"/>
  <c r="G28" i="20" s="1"/>
  <c r="G29" i="20" s="1"/>
  <c r="G30" i="20" s="1"/>
  <c r="G31" i="20" s="1"/>
  <c r="G32" i="20" s="1"/>
  <c r="G33" i="20" s="1"/>
  <c r="G34" i="20" s="1"/>
  <c r="G35" i="20" s="1"/>
  <c r="G36" i="20" s="1"/>
  <c r="G37" i="20" s="1"/>
  <c r="G38" i="20" s="1"/>
  <c r="G39" i="20" s="1"/>
  <c r="G40" i="20" s="1"/>
  <c r="G41" i="20" s="1"/>
  <c r="G42" i="20" s="1"/>
  <c r="G43" i="20" s="1"/>
  <c r="G44" i="20" s="1"/>
  <c r="G45" i="20" s="1"/>
  <c r="G46" i="20" s="1"/>
  <c r="G47" i="20" s="1"/>
  <c r="G48" i="20" s="1"/>
  <c r="G49" i="20" s="1"/>
  <c r="G50" i="20" s="1"/>
  <c r="G51" i="20" s="1"/>
  <c r="G52" i="20" s="1"/>
  <c r="G53" i="20" s="1"/>
  <c r="G54" i="20" s="1"/>
  <c r="G55" i="20" s="1"/>
  <c r="G56" i="20" s="1"/>
  <c r="G57" i="20" s="1"/>
  <c r="G58" i="20" s="1"/>
  <c r="G59" i="20" s="1"/>
  <c r="G60" i="20" s="1"/>
  <c r="G61" i="20" s="1"/>
  <c r="G62" i="20" s="1"/>
  <c r="G63" i="20" s="1"/>
  <c r="F5" i="20"/>
  <c r="F6" i="20" s="1"/>
  <c r="F7" i="20" s="1"/>
  <c r="F8" i="20" s="1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2" i="20" s="1"/>
  <c r="F33" i="20" s="1"/>
  <c r="F34" i="20" s="1"/>
  <c r="F35" i="20" s="1"/>
  <c r="F36" i="20" s="1"/>
  <c r="F37" i="20" s="1"/>
  <c r="F38" i="20" s="1"/>
  <c r="F39" i="20" s="1"/>
  <c r="F40" i="20" s="1"/>
  <c r="F41" i="20" s="1"/>
  <c r="F42" i="20" s="1"/>
  <c r="F43" i="20" s="1"/>
  <c r="F44" i="20" s="1"/>
  <c r="F45" i="20" s="1"/>
  <c r="F46" i="20" s="1"/>
  <c r="F47" i="20" s="1"/>
  <c r="F48" i="20" s="1"/>
  <c r="F49" i="20" s="1"/>
  <c r="F50" i="20" s="1"/>
  <c r="F51" i="20" s="1"/>
  <c r="F52" i="20" s="1"/>
  <c r="F53" i="20" s="1"/>
  <c r="F54" i="20" s="1"/>
  <c r="F55" i="20" s="1"/>
  <c r="F56" i="20" s="1"/>
  <c r="F57" i="20" s="1"/>
  <c r="F58" i="20" s="1"/>
  <c r="F59" i="20" s="1"/>
  <c r="F60" i="20" s="1"/>
  <c r="F61" i="20" s="1"/>
  <c r="F62" i="20" s="1"/>
  <c r="F63" i="20" s="1"/>
  <c r="F4" i="20"/>
  <c r="E4" i="20"/>
  <c r="E5" i="20" s="1"/>
  <c r="E6" i="20" s="1"/>
  <c r="E7" i="20" s="1"/>
  <c r="E8" i="20" s="1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E40" i="20" s="1"/>
  <c r="E41" i="20" s="1"/>
  <c r="E42" i="20" s="1"/>
  <c r="E43" i="20" s="1"/>
  <c r="E44" i="20" s="1"/>
  <c r="E45" i="20" s="1"/>
  <c r="E46" i="20" s="1"/>
  <c r="E47" i="20" s="1"/>
  <c r="E48" i="20" s="1"/>
  <c r="E49" i="20" s="1"/>
  <c r="E50" i="20" s="1"/>
  <c r="E51" i="20" s="1"/>
  <c r="E52" i="20" s="1"/>
  <c r="E53" i="20" s="1"/>
  <c r="E54" i="20" s="1"/>
  <c r="E55" i="20" s="1"/>
  <c r="E56" i="20" s="1"/>
  <c r="E57" i="20" s="1"/>
  <c r="E58" i="20" s="1"/>
  <c r="E59" i="20" s="1"/>
  <c r="E60" i="20" s="1"/>
  <c r="E61" i="20" s="1"/>
  <c r="E62" i="20" s="1"/>
  <c r="E63" i="20" s="1"/>
  <c r="D5" i="20"/>
  <c r="D6" i="20" s="1"/>
  <c r="D7" i="20" s="1"/>
  <c r="D8" i="20" s="1"/>
  <c r="D9" i="20" s="1"/>
  <c r="D10" i="20" s="1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4" i="20"/>
  <c r="C4" i="20"/>
  <c r="C5" i="20" s="1"/>
  <c r="C6" i="20" s="1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59" i="20" s="1"/>
  <c r="C60" i="20" s="1"/>
  <c r="C61" i="20" s="1"/>
  <c r="C62" i="20" s="1"/>
  <c r="C63" i="20" s="1"/>
  <c r="B5" i="20"/>
  <c r="B6" i="20" s="1"/>
  <c r="B4" i="20"/>
  <c r="N5" i="18"/>
  <c r="H6" i="17"/>
  <c r="H7" i="17" s="1"/>
  <c r="H8" i="17" s="1"/>
  <c r="H9" i="17" s="1"/>
  <c r="H10" i="17" s="1"/>
  <c r="H13" i="17" s="1"/>
  <c r="J5" i="17"/>
  <c r="J6" i="17" s="1"/>
  <c r="J7" i="17" s="1"/>
  <c r="J8" i="17" s="1"/>
  <c r="J9" i="17" s="1"/>
  <c r="J11" i="17" s="1"/>
  <c r="J12" i="17" s="1"/>
  <c r="J13" i="17" s="1"/>
  <c r="I5" i="17"/>
  <c r="I6" i="17" s="1"/>
  <c r="I7" i="17" s="1"/>
  <c r="I8" i="17" s="1"/>
  <c r="I9" i="17" s="1"/>
  <c r="I12" i="17" s="1"/>
  <c r="I13" i="17" s="1"/>
  <c r="H5" i="17"/>
  <c r="B5" i="17"/>
  <c r="B6" i="17" s="1"/>
  <c r="B7" i="17" s="1"/>
  <c r="B8" i="17" s="1"/>
  <c r="B9" i="17" s="1"/>
  <c r="K5" i="17"/>
  <c r="K6" i="17" s="1"/>
  <c r="K7" i="17" s="1"/>
  <c r="K8" i="17" s="1"/>
  <c r="K9" i="17" s="1"/>
  <c r="K13" i="17" s="1"/>
  <c r="L13" i="17" s="1"/>
  <c r="G5" i="17"/>
  <c r="G6" i="17" s="1"/>
  <c r="G7" i="17" s="1"/>
  <c r="G8" i="17" s="1"/>
  <c r="G9" i="17" s="1"/>
  <c r="G10" i="17" s="1"/>
  <c r="G11" i="17" s="1"/>
  <c r="F5" i="17"/>
  <c r="F6" i="17" s="1"/>
  <c r="F7" i="17" s="1"/>
  <c r="F8" i="17" s="1"/>
  <c r="F9" i="17" s="1"/>
  <c r="E5" i="17"/>
  <c r="E6" i="17" s="1"/>
  <c r="E7" i="17" s="1"/>
  <c r="E8" i="17" s="1"/>
  <c r="E9" i="17" s="1"/>
  <c r="E10" i="17" s="1"/>
  <c r="E11" i="17" s="1"/>
  <c r="E12" i="17" s="1"/>
  <c r="E13" i="17" s="1"/>
  <c r="C5" i="17"/>
  <c r="C6" i="17" s="1"/>
  <c r="C7" i="17" s="1"/>
  <c r="C8" i="17" s="1"/>
  <c r="C9" i="17" s="1"/>
  <c r="C10" i="17" s="1"/>
  <c r="C11" i="17" s="1"/>
  <c r="C12" i="17" s="1"/>
  <c r="C13" i="17" s="1"/>
  <c r="K6" i="7"/>
  <c r="K4" i="9" s="1"/>
  <c r="J6" i="7"/>
  <c r="J4" i="9" s="1"/>
  <c r="J4" i="11" s="1"/>
  <c r="I6" i="7"/>
  <c r="I4" i="9" s="1"/>
  <c r="I4" i="11" s="1"/>
  <c r="H6" i="7"/>
  <c r="G6" i="7"/>
  <c r="F6" i="7"/>
  <c r="E6" i="7"/>
  <c r="D6" i="7"/>
  <c r="D4" i="9" s="1"/>
  <c r="D4" i="11" s="1"/>
  <c r="D4" i="12" s="1"/>
  <c r="C6" i="7"/>
  <c r="C7" i="7" s="1"/>
  <c r="B6" i="7"/>
  <c r="B4" i="9" s="1"/>
  <c r="B4" i="11" s="1"/>
  <c r="B4" i="12" s="1"/>
  <c r="L12" i="17" l="1"/>
  <c r="L11" i="17"/>
  <c r="B5" i="18"/>
  <c r="D6" i="18"/>
  <c r="D7" i="17"/>
  <c r="D8" i="17" s="1"/>
  <c r="D9" i="17" s="1"/>
  <c r="D10" i="17" s="1"/>
  <c r="D11" i="17" s="1"/>
  <c r="D12" i="17" s="1"/>
  <c r="D13" i="17" s="1"/>
  <c r="F9" i="18"/>
  <c r="F10" i="17"/>
  <c r="F11" i="17" s="1"/>
  <c r="F12" i="17" s="1"/>
  <c r="B10" i="17"/>
  <c r="B11" i="17" s="1"/>
  <c r="B12" i="17" s="1"/>
  <c r="B13" i="17" s="1"/>
  <c r="B13" i="18" s="1"/>
  <c r="B9" i="18"/>
  <c r="K4" i="11"/>
  <c r="I4" i="12"/>
  <c r="J4" i="12"/>
  <c r="K4" i="12"/>
  <c r="C8" i="7"/>
  <c r="C5" i="21"/>
  <c r="C5" i="15"/>
  <c r="C5" i="16" s="1"/>
  <c r="C5" i="8"/>
  <c r="C5" i="9"/>
  <c r="E4" i="21"/>
  <c r="E4" i="15"/>
  <c r="E4" i="16" s="1"/>
  <c r="K7" i="7"/>
  <c r="F4" i="21"/>
  <c r="F4" i="15"/>
  <c r="F4" i="16" s="1"/>
  <c r="F4" i="8"/>
  <c r="D7" i="7"/>
  <c r="G4" i="21"/>
  <c r="G4" i="15"/>
  <c r="G4" i="16" s="1"/>
  <c r="G4" i="8"/>
  <c r="E7" i="7"/>
  <c r="F4" i="9"/>
  <c r="F4" i="11" s="1"/>
  <c r="F4" i="12" s="1"/>
  <c r="B4" i="21"/>
  <c r="B4" i="15"/>
  <c r="B4" i="16" s="1"/>
  <c r="B4" i="13"/>
  <c r="B5" i="14" s="1"/>
  <c r="C4" i="21"/>
  <c r="C4" i="15"/>
  <c r="C4" i="16" s="1"/>
  <c r="C4" i="8"/>
  <c r="H4" i="21"/>
  <c r="H4" i="15"/>
  <c r="H4" i="16" s="1"/>
  <c r="H4" i="8"/>
  <c r="F7" i="7"/>
  <c r="I4" i="21"/>
  <c r="I4" i="15"/>
  <c r="I4" i="16" s="1"/>
  <c r="I4" i="8"/>
  <c r="G7" i="7"/>
  <c r="J4" i="21"/>
  <c r="J4" i="15"/>
  <c r="J4" i="16" s="1"/>
  <c r="J4" i="8"/>
  <c r="H7" i="7"/>
  <c r="K4" i="21"/>
  <c r="K4" i="15"/>
  <c r="K4" i="16" s="1"/>
  <c r="K4" i="8"/>
  <c r="I7" i="7"/>
  <c r="C4" i="9"/>
  <c r="C4" i="11" s="1"/>
  <c r="E4" i="9"/>
  <c r="E4" i="11" s="1"/>
  <c r="G4" i="9"/>
  <c r="G4" i="11" s="1"/>
  <c r="G4" i="12" s="1"/>
  <c r="D4" i="21"/>
  <c r="D4" i="15"/>
  <c r="D4" i="16" s="1"/>
  <c r="D4" i="8"/>
  <c r="D4" i="13" s="1"/>
  <c r="D5" i="14" s="1"/>
  <c r="B7" i="7"/>
  <c r="J7" i="7"/>
  <c r="H4" i="9"/>
  <c r="H4" i="11" s="1"/>
  <c r="B7" i="20"/>
  <c r="D13" i="18"/>
  <c r="H6" i="18"/>
  <c r="I7" i="18"/>
  <c r="K8" i="18"/>
  <c r="C8" i="18"/>
  <c r="G10" i="18"/>
  <c r="E11" i="18"/>
  <c r="F5" i="18"/>
  <c r="H10" i="18"/>
  <c r="C7" i="18"/>
  <c r="E12" i="18"/>
  <c r="G6" i="18"/>
  <c r="D5" i="18"/>
  <c r="J7" i="18"/>
  <c r="B11" i="18"/>
  <c r="C9" i="18"/>
  <c r="E5" i="18"/>
  <c r="E13" i="18"/>
  <c r="G5" i="18"/>
  <c r="I6" i="18"/>
  <c r="K7" i="18"/>
  <c r="G9" i="18"/>
  <c r="C10" i="18"/>
  <c r="D8" i="18"/>
  <c r="E6" i="18"/>
  <c r="H5" i="18"/>
  <c r="J6" i="18"/>
  <c r="F8" i="18"/>
  <c r="H9" i="18"/>
  <c r="C11" i="18"/>
  <c r="D9" i="18"/>
  <c r="E7" i="18"/>
  <c r="I5" i="18"/>
  <c r="K6" i="18"/>
  <c r="G8" i="18"/>
  <c r="I9" i="18"/>
  <c r="B6" i="18"/>
  <c r="C12" i="18"/>
  <c r="E8" i="18"/>
  <c r="J5" i="18"/>
  <c r="F7" i="18"/>
  <c r="H8" i="18"/>
  <c r="J9" i="18"/>
  <c r="B7" i="18"/>
  <c r="C5" i="18"/>
  <c r="C13" i="18"/>
  <c r="D11" i="18"/>
  <c r="E9" i="18"/>
  <c r="K5" i="18"/>
  <c r="G7" i="18"/>
  <c r="I8" i="18"/>
  <c r="K9" i="18"/>
  <c r="G11" i="18"/>
  <c r="B8" i="18"/>
  <c r="C6" i="18"/>
  <c r="E10" i="18"/>
  <c r="F6" i="18"/>
  <c r="H7" i="18"/>
  <c r="J8" i="18"/>
  <c r="F10" i="18" l="1"/>
  <c r="D10" i="18"/>
  <c r="F12" i="18"/>
  <c r="D7" i="18"/>
  <c r="D12" i="18"/>
  <c r="F11" i="18"/>
  <c r="B10" i="18"/>
  <c r="B12" i="18"/>
  <c r="G4" i="13"/>
  <c r="E4" i="12"/>
  <c r="H4" i="12"/>
  <c r="C5" i="11"/>
  <c r="C4" i="12"/>
  <c r="C4" i="13" s="1"/>
  <c r="C5" i="14" s="1"/>
  <c r="E5" i="21"/>
  <c r="E5" i="15"/>
  <c r="E5" i="16" s="1"/>
  <c r="E5" i="8"/>
  <c r="E5" i="9"/>
  <c r="E5" i="11" s="1"/>
  <c r="E8" i="7"/>
  <c r="K5" i="21"/>
  <c r="K5" i="15"/>
  <c r="K5" i="16" s="1"/>
  <c r="K5" i="8"/>
  <c r="K5" i="9"/>
  <c r="K5" i="11" s="1"/>
  <c r="K8" i="7"/>
  <c r="C9" i="7"/>
  <c r="C6" i="21"/>
  <c r="C6" i="15"/>
  <c r="C6" i="16" s="1"/>
  <c r="C6" i="8"/>
  <c r="C6" i="9"/>
  <c r="J5" i="21"/>
  <c r="J5" i="15"/>
  <c r="J5" i="16" s="1"/>
  <c r="J5" i="8"/>
  <c r="J5" i="9"/>
  <c r="J5" i="11" s="1"/>
  <c r="J8" i="7"/>
  <c r="I8" i="7"/>
  <c r="I5" i="21"/>
  <c r="I5" i="15"/>
  <c r="I5" i="16" s="1"/>
  <c r="I5" i="8"/>
  <c r="I5" i="9"/>
  <c r="I5" i="11" s="1"/>
  <c r="G8" i="7"/>
  <c r="G5" i="21"/>
  <c r="G5" i="15"/>
  <c r="G5" i="16" s="1"/>
  <c r="G5" i="8"/>
  <c r="G5" i="9"/>
  <c r="G5" i="11" s="1"/>
  <c r="E4" i="13"/>
  <c r="E5" i="14" s="1"/>
  <c r="B8" i="7"/>
  <c r="B5" i="21"/>
  <c r="B5" i="15"/>
  <c r="B5" i="16" s="1"/>
  <c r="B5" i="8"/>
  <c r="B5" i="9"/>
  <c r="B5" i="11" s="1"/>
  <c r="B5" i="12" s="1"/>
  <c r="K4" i="13"/>
  <c r="K5" i="14" s="1"/>
  <c r="I4" i="13"/>
  <c r="I5" i="14" s="1"/>
  <c r="D8" i="7"/>
  <c r="D5" i="21"/>
  <c r="D5" i="15"/>
  <c r="D5" i="16" s="1"/>
  <c r="D5" i="8"/>
  <c r="D5" i="9"/>
  <c r="D5" i="11" s="1"/>
  <c r="H8" i="7"/>
  <c r="H5" i="21"/>
  <c r="H5" i="15"/>
  <c r="H5" i="16" s="1"/>
  <c r="H5" i="8"/>
  <c r="H5" i="9"/>
  <c r="H5" i="11" s="1"/>
  <c r="F5" i="21"/>
  <c r="F5" i="15"/>
  <c r="F5" i="16" s="1"/>
  <c r="F5" i="8"/>
  <c r="F5" i="9"/>
  <c r="F5" i="11" s="1"/>
  <c r="F8" i="7"/>
  <c r="F4" i="13"/>
  <c r="J4" i="13"/>
  <c r="J5" i="14" s="1"/>
  <c r="H4" i="13"/>
  <c r="B8" i="20"/>
  <c r="E5" i="12" l="1"/>
  <c r="H5" i="12"/>
  <c r="H5" i="13" s="1"/>
  <c r="G9" i="7"/>
  <c r="G6" i="21"/>
  <c r="G6" i="15"/>
  <c r="G6" i="16" s="1"/>
  <c r="G6" i="8"/>
  <c r="G6" i="9"/>
  <c r="K6" i="21"/>
  <c r="K6" i="15"/>
  <c r="K6" i="16" s="1"/>
  <c r="K6" i="8"/>
  <c r="K9" i="7"/>
  <c r="K6" i="9"/>
  <c r="K6" i="11" s="1"/>
  <c r="I5" i="12"/>
  <c r="I5" i="13" s="1"/>
  <c r="I6" i="14" s="1"/>
  <c r="K5" i="12"/>
  <c r="K5" i="13" s="1"/>
  <c r="K6" i="14" s="1"/>
  <c r="B9" i="7"/>
  <c r="B6" i="21"/>
  <c r="B6" i="15"/>
  <c r="B6" i="16" s="1"/>
  <c r="B6" i="8"/>
  <c r="B6" i="9"/>
  <c r="B6" i="11" s="1"/>
  <c r="D9" i="7"/>
  <c r="D6" i="21"/>
  <c r="D6" i="15"/>
  <c r="D6" i="16" s="1"/>
  <c r="D6" i="8"/>
  <c r="D6" i="9"/>
  <c r="F6" i="21"/>
  <c r="F6" i="15"/>
  <c r="F6" i="16" s="1"/>
  <c r="F6" i="8"/>
  <c r="F9" i="7"/>
  <c r="F6" i="9"/>
  <c r="F6" i="11" s="1"/>
  <c r="G6" i="11"/>
  <c r="G5" i="12"/>
  <c r="G5" i="13" s="1"/>
  <c r="F5" i="12"/>
  <c r="F5" i="13" s="1"/>
  <c r="E6" i="21"/>
  <c r="E6" i="15"/>
  <c r="E6" i="16" s="1"/>
  <c r="E6" i="8"/>
  <c r="E9" i="7"/>
  <c r="E6" i="9"/>
  <c r="E6" i="11" s="1"/>
  <c r="C6" i="11"/>
  <c r="C5" i="12"/>
  <c r="C5" i="13" s="1"/>
  <c r="C6" i="14" s="1"/>
  <c r="H9" i="7"/>
  <c r="H6" i="21"/>
  <c r="H6" i="15"/>
  <c r="H6" i="16" s="1"/>
  <c r="H6" i="8"/>
  <c r="H6" i="9"/>
  <c r="H6" i="11" s="1"/>
  <c r="I9" i="7"/>
  <c r="I6" i="21"/>
  <c r="I6" i="15"/>
  <c r="I6" i="16" s="1"/>
  <c r="I6" i="8"/>
  <c r="I6" i="9"/>
  <c r="I6" i="11" s="1"/>
  <c r="D6" i="11"/>
  <c r="D5" i="12"/>
  <c r="D5" i="13" s="1"/>
  <c r="D6" i="14" s="1"/>
  <c r="B5" i="13"/>
  <c r="B6" i="14" s="1"/>
  <c r="J9" i="7"/>
  <c r="J6" i="21"/>
  <c r="J6" i="15"/>
  <c r="J6" i="16" s="1"/>
  <c r="J6" i="8"/>
  <c r="J6" i="9"/>
  <c r="J6" i="11"/>
  <c r="J5" i="12"/>
  <c r="J5" i="13" s="1"/>
  <c r="J6" i="14" s="1"/>
  <c r="C10" i="7"/>
  <c r="C7" i="21"/>
  <c r="C7" i="15"/>
  <c r="C7" i="16" s="1"/>
  <c r="C7" i="8"/>
  <c r="C7" i="9"/>
  <c r="E5" i="13"/>
  <c r="E6" i="14" s="1"/>
  <c r="B9" i="20"/>
  <c r="H6" i="12" l="1"/>
  <c r="E6" i="12"/>
  <c r="K6" i="12"/>
  <c r="K6" i="13" s="1"/>
  <c r="K7" i="14" s="1"/>
  <c r="I7" i="11"/>
  <c r="I6" i="12"/>
  <c r="I6" i="13" s="1"/>
  <c r="I7" i="14" s="1"/>
  <c r="I10" i="7"/>
  <c r="I7" i="21"/>
  <c r="I7" i="15"/>
  <c r="I7" i="16" s="1"/>
  <c r="I7" i="8"/>
  <c r="I7" i="9"/>
  <c r="C7" i="11"/>
  <c r="C6" i="12"/>
  <c r="C6" i="13" s="1"/>
  <c r="C7" i="14" s="1"/>
  <c r="F6" i="12"/>
  <c r="F6" i="13" s="1"/>
  <c r="B6" i="12"/>
  <c r="B6" i="13" s="1"/>
  <c r="B7" i="14" s="1"/>
  <c r="G6" i="13"/>
  <c r="K10" i="7"/>
  <c r="K7" i="21"/>
  <c r="K7" i="15"/>
  <c r="K7" i="16" s="1"/>
  <c r="K7" i="8"/>
  <c r="K7" i="9"/>
  <c r="K7" i="11" s="1"/>
  <c r="H6" i="13"/>
  <c r="E7" i="21"/>
  <c r="E7" i="15"/>
  <c r="E7" i="16" s="1"/>
  <c r="E7" i="8"/>
  <c r="E7" i="9"/>
  <c r="E7" i="11" s="1"/>
  <c r="E10" i="7"/>
  <c r="G6" i="12"/>
  <c r="G10" i="7"/>
  <c r="G7" i="21"/>
  <c r="G7" i="15"/>
  <c r="G7" i="16" s="1"/>
  <c r="G7" i="8"/>
  <c r="G7" i="9"/>
  <c r="G7" i="11" s="1"/>
  <c r="D6" i="12"/>
  <c r="D6" i="13" s="1"/>
  <c r="D7" i="14" s="1"/>
  <c r="B10" i="7"/>
  <c r="B7" i="21"/>
  <c r="B7" i="15"/>
  <c r="B7" i="16" s="1"/>
  <c r="B7" i="8"/>
  <c r="B7" i="9"/>
  <c r="B7" i="11" s="1"/>
  <c r="F10" i="7"/>
  <c r="F7" i="21"/>
  <c r="F7" i="15"/>
  <c r="F7" i="16" s="1"/>
  <c r="F7" i="8"/>
  <c r="F7" i="9"/>
  <c r="F7" i="11" s="1"/>
  <c r="J6" i="12"/>
  <c r="J6" i="13" s="1"/>
  <c r="J7" i="14" s="1"/>
  <c r="E6" i="13"/>
  <c r="E7" i="14" s="1"/>
  <c r="H10" i="7"/>
  <c r="H7" i="21"/>
  <c r="H7" i="15"/>
  <c r="H7" i="16" s="1"/>
  <c r="H7" i="8"/>
  <c r="H7" i="9"/>
  <c r="H7" i="11" s="1"/>
  <c r="C11" i="7"/>
  <c r="C8" i="21"/>
  <c r="C8" i="15"/>
  <c r="C8" i="16" s="1"/>
  <c r="C8" i="8"/>
  <c r="C8" i="9"/>
  <c r="J10" i="7"/>
  <c r="J7" i="21"/>
  <c r="J7" i="15"/>
  <c r="J7" i="16" s="1"/>
  <c r="J7" i="8"/>
  <c r="J7" i="9"/>
  <c r="J7" i="11" s="1"/>
  <c r="D10" i="7"/>
  <c r="D7" i="21"/>
  <c r="D7" i="15"/>
  <c r="D7" i="16" s="1"/>
  <c r="D7" i="8"/>
  <c r="D7" i="9"/>
  <c r="D7" i="11" s="1"/>
  <c r="B10" i="20"/>
  <c r="I8" i="6"/>
  <c r="H8" i="6"/>
  <c r="G8" i="6"/>
  <c r="F8" i="6"/>
  <c r="E8" i="6"/>
  <c r="D8" i="6"/>
  <c r="I7" i="6"/>
  <c r="H7" i="6"/>
  <c r="G7" i="6"/>
  <c r="F7" i="6"/>
  <c r="E7" i="6"/>
  <c r="D7" i="6"/>
  <c r="I6" i="6"/>
  <c r="H6" i="6"/>
  <c r="G6" i="6"/>
  <c r="F6" i="6"/>
  <c r="E6" i="6"/>
  <c r="D6" i="6"/>
  <c r="I5" i="6"/>
  <c r="H5" i="6"/>
  <c r="G5" i="6"/>
  <c r="F5" i="6"/>
  <c r="E5" i="6"/>
  <c r="D5" i="6"/>
  <c r="E4" i="6"/>
  <c r="F4" i="6" s="1"/>
  <c r="G4" i="6" s="1"/>
  <c r="H4" i="6" s="1"/>
  <c r="I4" i="6" s="1"/>
  <c r="E3" i="6"/>
  <c r="F3" i="6" s="1"/>
  <c r="G3" i="6" s="1"/>
  <c r="H3" i="6" s="1"/>
  <c r="I3" i="6" s="1"/>
  <c r="I5" i="5"/>
  <c r="H5" i="5"/>
  <c r="G5" i="5"/>
  <c r="F5" i="5"/>
  <c r="E5" i="5"/>
  <c r="D5" i="5"/>
  <c r="E3" i="5"/>
  <c r="F3" i="5" s="1"/>
  <c r="G3" i="5" s="1"/>
  <c r="H3" i="5" s="1"/>
  <c r="I3" i="5" s="1"/>
  <c r="D6" i="5"/>
  <c r="E4" i="5"/>
  <c r="F4" i="5" s="1"/>
  <c r="G4" i="5" s="1"/>
  <c r="H4" i="5" s="1"/>
  <c r="I4" i="5" s="1"/>
  <c r="I8" i="5"/>
  <c r="H8" i="5"/>
  <c r="G8" i="5"/>
  <c r="F8" i="5"/>
  <c r="E8" i="5"/>
  <c r="D8" i="5"/>
  <c r="I7" i="5"/>
  <c r="H7" i="5"/>
  <c r="G7" i="5"/>
  <c r="F7" i="5"/>
  <c r="E7" i="5"/>
  <c r="D7" i="5"/>
  <c r="I6" i="5"/>
  <c r="H6" i="5"/>
  <c r="G6" i="5"/>
  <c r="F6" i="5"/>
  <c r="E6" i="5"/>
  <c r="J8" i="4"/>
  <c r="I8" i="4"/>
  <c r="H8" i="4"/>
  <c r="G8" i="4"/>
  <c r="F8" i="4"/>
  <c r="E8" i="4"/>
  <c r="E7" i="4"/>
  <c r="J7" i="4"/>
  <c r="I7" i="4"/>
  <c r="H7" i="4"/>
  <c r="G7" i="4"/>
  <c r="F7" i="4"/>
  <c r="J6" i="4"/>
  <c r="I6" i="4"/>
  <c r="H6" i="4"/>
  <c r="G6" i="4"/>
  <c r="F6" i="4"/>
  <c r="E6" i="4"/>
  <c r="E4" i="4"/>
  <c r="F4" i="4" s="1"/>
  <c r="G4" i="4" s="1"/>
  <c r="H4" i="4" s="1"/>
  <c r="I4" i="4" s="1"/>
  <c r="J4" i="4" s="1"/>
  <c r="E3" i="4"/>
  <c r="E5" i="4" s="1"/>
  <c r="K6" i="2"/>
  <c r="G16" i="2" s="1"/>
  <c r="G32" i="2" s="1"/>
  <c r="K3" i="2"/>
  <c r="G13" i="2" s="1"/>
  <c r="I6" i="2"/>
  <c r="F16" i="2" s="1"/>
  <c r="I3" i="2"/>
  <c r="F13" i="2" s="1"/>
  <c r="F29" i="2" s="1"/>
  <c r="G5" i="2"/>
  <c r="E15" i="2" s="1"/>
  <c r="G4" i="2"/>
  <c r="E14" i="2" s="1"/>
  <c r="E7" i="2"/>
  <c r="D17" i="2" s="1"/>
  <c r="J7" i="2"/>
  <c r="J6" i="2"/>
  <c r="J5" i="2"/>
  <c r="J4" i="2"/>
  <c r="J3" i="2"/>
  <c r="H7" i="2"/>
  <c r="F7" i="2"/>
  <c r="D7" i="2"/>
  <c r="H6" i="2"/>
  <c r="F6" i="2"/>
  <c r="D6" i="2"/>
  <c r="H5" i="2"/>
  <c r="F5" i="2"/>
  <c r="D5" i="2"/>
  <c r="H4" i="2"/>
  <c r="F4" i="2"/>
  <c r="D4" i="2"/>
  <c r="H3" i="2"/>
  <c r="F3" i="2"/>
  <c r="G3" i="2" s="1"/>
  <c r="E13" i="2" s="1"/>
  <c r="E29" i="2" s="1"/>
  <c r="D3" i="2"/>
  <c r="G7" i="1"/>
  <c r="G6" i="1"/>
  <c r="G5" i="1"/>
  <c r="G4" i="1"/>
  <c r="G3" i="1"/>
  <c r="F7" i="1"/>
  <c r="F6" i="1"/>
  <c r="F5" i="1"/>
  <c r="F4" i="1"/>
  <c r="F3" i="1"/>
  <c r="E7" i="1"/>
  <c r="E6" i="1"/>
  <c r="E5" i="1"/>
  <c r="E4" i="1"/>
  <c r="E3" i="1"/>
  <c r="D7" i="1"/>
  <c r="D6" i="1"/>
  <c r="D5" i="1"/>
  <c r="D4" i="1"/>
  <c r="D3" i="1"/>
  <c r="B7" i="12" l="1"/>
  <c r="F7" i="12"/>
  <c r="F7" i="13" s="1"/>
  <c r="H7" i="12"/>
  <c r="H7" i="13" s="1"/>
  <c r="G7" i="12"/>
  <c r="G7" i="13" s="1"/>
  <c r="D7" i="12"/>
  <c r="D7" i="13" s="1"/>
  <c r="D8" i="14" s="1"/>
  <c r="E7" i="12"/>
  <c r="E7" i="13" s="1"/>
  <c r="E8" i="14" s="1"/>
  <c r="E8" i="21"/>
  <c r="E8" i="15"/>
  <c r="E8" i="16" s="1"/>
  <c r="E8" i="8"/>
  <c r="E8" i="9"/>
  <c r="E8" i="11" s="1"/>
  <c r="E11" i="7"/>
  <c r="J11" i="7"/>
  <c r="J8" i="21"/>
  <c r="J8" i="15"/>
  <c r="J8" i="16" s="1"/>
  <c r="J8" i="8"/>
  <c r="J8" i="9"/>
  <c r="J8" i="11" s="1"/>
  <c r="I7" i="12"/>
  <c r="K11" i="7"/>
  <c r="K8" i="21"/>
  <c r="K8" i="15"/>
  <c r="K8" i="16" s="1"/>
  <c r="K8" i="8"/>
  <c r="K8" i="9"/>
  <c r="K8" i="11" s="1"/>
  <c r="C8" i="11"/>
  <c r="C7" i="12"/>
  <c r="C7" i="13" s="1"/>
  <c r="C8" i="14" s="1"/>
  <c r="K7" i="12"/>
  <c r="K7" i="13" s="1"/>
  <c r="K8" i="14" s="1"/>
  <c r="B7" i="13"/>
  <c r="B8" i="14" s="1"/>
  <c r="I7" i="13"/>
  <c r="I8" i="14" s="1"/>
  <c r="D11" i="7"/>
  <c r="D8" i="21"/>
  <c r="D8" i="15"/>
  <c r="D8" i="16" s="1"/>
  <c r="D8" i="8"/>
  <c r="D8" i="9"/>
  <c r="D8" i="11" s="1"/>
  <c r="B11" i="7"/>
  <c r="B8" i="21"/>
  <c r="B8" i="15"/>
  <c r="B8" i="16" s="1"/>
  <c r="B8" i="8"/>
  <c r="B8" i="9"/>
  <c r="B8" i="11" s="1"/>
  <c r="C12" i="7"/>
  <c r="C9" i="21"/>
  <c r="C9" i="15"/>
  <c r="C9" i="16" s="1"/>
  <c r="C9" i="8"/>
  <c r="C9" i="9"/>
  <c r="F11" i="7"/>
  <c r="F8" i="21"/>
  <c r="F8" i="15"/>
  <c r="F8" i="16" s="1"/>
  <c r="F8" i="8"/>
  <c r="F8" i="9"/>
  <c r="F8" i="11" s="1"/>
  <c r="J7" i="12"/>
  <c r="J7" i="13" s="1"/>
  <c r="J8" i="14" s="1"/>
  <c r="G11" i="7"/>
  <c r="G8" i="21"/>
  <c r="G8" i="15"/>
  <c r="G8" i="16" s="1"/>
  <c r="G8" i="8"/>
  <c r="G8" i="9"/>
  <c r="G8" i="11" s="1"/>
  <c r="H11" i="7"/>
  <c r="H8" i="21"/>
  <c r="H8" i="15"/>
  <c r="H8" i="16" s="1"/>
  <c r="H8" i="8"/>
  <c r="H8" i="9"/>
  <c r="H8" i="11" s="1"/>
  <c r="I11" i="7"/>
  <c r="I8" i="21"/>
  <c r="I8" i="15"/>
  <c r="I8" i="16" s="1"/>
  <c r="I8" i="8"/>
  <c r="I8" i="9"/>
  <c r="I8" i="11" s="1"/>
  <c r="B11" i="20"/>
  <c r="F23" i="2"/>
  <c r="G22" i="2"/>
  <c r="F32" i="2"/>
  <c r="F24" i="2"/>
  <c r="D24" i="2"/>
  <c r="G29" i="2"/>
  <c r="G21" i="2"/>
  <c r="F21" i="2"/>
  <c r="G24" i="2"/>
  <c r="D25" i="2"/>
  <c r="D33" i="2"/>
  <c r="E30" i="2"/>
  <c r="E22" i="2"/>
  <c r="D23" i="2"/>
  <c r="F25" i="2"/>
  <c r="E31" i="2"/>
  <c r="E23" i="2"/>
  <c r="E5" i="2"/>
  <c r="D15" i="2" s="1"/>
  <c r="D31" i="2" s="1"/>
  <c r="I5" i="2"/>
  <c r="F15" i="2" s="1"/>
  <c r="F31" i="2" s="1"/>
  <c r="E21" i="2"/>
  <c r="I7" i="2"/>
  <c r="F17" i="2" s="1"/>
  <c r="F33" i="2" s="1"/>
  <c r="E3" i="2"/>
  <c r="D13" i="2" s="1"/>
  <c r="D29" i="2" s="1"/>
  <c r="G6" i="2"/>
  <c r="E16" i="2" s="1"/>
  <c r="E32" i="2" s="1"/>
  <c r="K4" i="2"/>
  <c r="G14" i="2" s="1"/>
  <c r="G30" i="2" s="1"/>
  <c r="E4" i="2"/>
  <c r="D14" i="2" s="1"/>
  <c r="D30" i="2" s="1"/>
  <c r="G7" i="2"/>
  <c r="E17" i="2" s="1"/>
  <c r="E33" i="2" s="1"/>
  <c r="K5" i="2"/>
  <c r="G15" i="2" s="1"/>
  <c r="G31" i="2" s="1"/>
  <c r="E6" i="2"/>
  <c r="D16" i="2" s="1"/>
  <c r="D32" i="2" s="1"/>
  <c r="I4" i="2"/>
  <c r="F14" i="2" s="1"/>
  <c r="F30" i="2" s="1"/>
  <c r="K7" i="2"/>
  <c r="G17" i="2" s="1"/>
  <c r="G33" i="2" s="1"/>
  <c r="F3" i="4"/>
  <c r="G3" i="4" s="1"/>
  <c r="H3" i="4" s="1"/>
  <c r="I3" i="4" s="1"/>
  <c r="J3" i="4" s="1"/>
  <c r="B8" i="12" l="1"/>
  <c r="K8" i="12"/>
  <c r="K8" i="13" s="1"/>
  <c r="K9" i="14" s="1"/>
  <c r="H8" i="12"/>
  <c r="H8" i="13" s="1"/>
  <c r="G8" i="12"/>
  <c r="G8" i="13" s="1"/>
  <c r="I8" i="12"/>
  <c r="I8" i="13" s="1"/>
  <c r="I9" i="14" s="1"/>
  <c r="D8" i="12"/>
  <c r="D8" i="13" s="1"/>
  <c r="D9" i="14" s="1"/>
  <c r="E8" i="12"/>
  <c r="E8" i="13" s="1"/>
  <c r="E9" i="14" s="1"/>
  <c r="F8" i="12"/>
  <c r="F8" i="13" s="1"/>
  <c r="C9" i="11"/>
  <c r="C8" i="12"/>
  <c r="C8" i="13" s="1"/>
  <c r="C9" i="14" s="1"/>
  <c r="B12" i="7"/>
  <c r="B9" i="21"/>
  <c r="B9" i="15"/>
  <c r="B9" i="16" s="1"/>
  <c r="B9" i="8"/>
  <c r="B9" i="9"/>
  <c r="B9" i="11" s="1"/>
  <c r="J8" i="13"/>
  <c r="J9" i="14" s="1"/>
  <c r="C13" i="7"/>
  <c r="C10" i="21"/>
  <c r="C10" i="15"/>
  <c r="C10" i="16" s="1"/>
  <c r="C10" i="8"/>
  <c r="C10" i="9"/>
  <c r="K12" i="7"/>
  <c r="K9" i="21"/>
  <c r="K9" i="15"/>
  <c r="K9" i="16" s="1"/>
  <c r="K9" i="8"/>
  <c r="K9" i="9"/>
  <c r="K9" i="11" s="1"/>
  <c r="J8" i="12"/>
  <c r="H12" i="7"/>
  <c r="H9" i="21"/>
  <c r="H9" i="15"/>
  <c r="H9" i="16" s="1"/>
  <c r="H9" i="8"/>
  <c r="H9" i="9"/>
  <c r="H9" i="11" s="1"/>
  <c r="I12" i="7"/>
  <c r="I9" i="21"/>
  <c r="I9" i="15"/>
  <c r="I9" i="16" s="1"/>
  <c r="I9" i="8"/>
  <c r="I9" i="9"/>
  <c r="I9" i="11" s="1"/>
  <c r="J12" i="7"/>
  <c r="J9" i="21"/>
  <c r="J9" i="15"/>
  <c r="J9" i="16" s="1"/>
  <c r="J9" i="8"/>
  <c r="J9" i="9"/>
  <c r="J9" i="11" s="1"/>
  <c r="F12" i="7"/>
  <c r="F9" i="21"/>
  <c r="F9" i="15"/>
  <c r="F9" i="16" s="1"/>
  <c r="F9" i="8"/>
  <c r="F9" i="9"/>
  <c r="F9" i="11" s="1"/>
  <c r="G12" i="7"/>
  <c r="G9" i="21"/>
  <c r="G9" i="15"/>
  <c r="G9" i="16" s="1"/>
  <c r="G9" i="8"/>
  <c r="G9" i="9"/>
  <c r="G9" i="11" s="1"/>
  <c r="B8" i="13"/>
  <c r="B9" i="14" s="1"/>
  <c r="D12" i="7"/>
  <c r="D9" i="21"/>
  <c r="D9" i="15"/>
  <c r="D9" i="16" s="1"/>
  <c r="D9" i="8"/>
  <c r="D9" i="9"/>
  <c r="D9" i="11" s="1"/>
  <c r="E12" i="7"/>
  <c r="E9" i="21"/>
  <c r="E9" i="15"/>
  <c r="E9" i="16" s="1"/>
  <c r="E9" i="8"/>
  <c r="E9" i="9"/>
  <c r="E9" i="11" s="1"/>
  <c r="B12" i="20"/>
  <c r="E24" i="2"/>
  <c r="D22" i="2"/>
  <c r="D21" i="2"/>
  <c r="F22" i="2"/>
  <c r="E25" i="2"/>
  <c r="G23" i="2"/>
  <c r="G25" i="2"/>
  <c r="F5" i="4"/>
  <c r="G5" i="4" s="1"/>
  <c r="H5" i="4" s="1"/>
  <c r="I5" i="4" s="1"/>
  <c r="J5" i="4" s="1"/>
  <c r="F9" i="12" l="1"/>
  <c r="K9" i="12"/>
  <c r="K9" i="13" s="1"/>
  <c r="K10" i="14" s="1"/>
  <c r="B9" i="12"/>
  <c r="B9" i="13" s="1"/>
  <c r="B10" i="14" s="1"/>
  <c r="G9" i="12"/>
  <c r="G9" i="13" s="1"/>
  <c r="I9" i="12"/>
  <c r="I9" i="13" s="1"/>
  <c r="I10" i="14" s="1"/>
  <c r="D9" i="12"/>
  <c r="D9" i="13" s="1"/>
  <c r="D10" i="14" s="1"/>
  <c r="J9" i="12"/>
  <c r="J9" i="13" s="1"/>
  <c r="J10" i="14" s="1"/>
  <c r="E9" i="12"/>
  <c r="E10" i="14" s="1"/>
  <c r="H9" i="12"/>
  <c r="H9" i="13"/>
  <c r="C14" i="7"/>
  <c r="C11" i="21"/>
  <c r="C11" i="15"/>
  <c r="C11" i="16" s="1"/>
  <c r="C11" i="8"/>
  <c r="C11" i="9"/>
  <c r="F9" i="13"/>
  <c r="J13" i="7"/>
  <c r="J10" i="21"/>
  <c r="J10" i="15"/>
  <c r="J10" i="16" s="1"/>
  <c r="J10" i="8"/>
  <c r="J10" i="9"/>
  <c r="J10" i="11" s="1"/>
  <c r="F13" i="7"/>
  <c r="F10" i="21"/>
  <c r="F10" i="15"/>
  <c r="F10" i="16" s="1"/>
  <c r="F10" i="8"/>
  <c r="F10" i="9"/>
  <c r="F10" i="11" s="1"/>
  <c r="D13" i="7"/>
  <c r="D10" i="21"/>
  <c r="D10" i="15"/>
  <c r="D10" i="16" s="1"/>
  <c r="D10" i="8"/>
  <c r="D10" i="9"/>
  <c r="D10" i="11" s="1"/>
  <c r="I13" i="7"/>
  <c r="I10" i="21"/>
  <c r="I10" i="15"/>
  <c r="I10" i="16" s="1"/>
  <c r="I10" i="8"/>
  <c r="I10" i="9"/>
  <c r="I10" i="11" s="1"/>
  <c r="E13" i="7"/>
  <c r="E10" i="21"/>
  <c r="E10" i="15"/>
  <c r="E10" i="16" s="1"/>
  <c r="E10" i="8"/>
  <c r="E10" i="9"/>
  <c r="E10" i="11" s="1"/>
  <c r="B13" i="7"/>
  <c r="B10" i="21"/>
  <c r="B10" i="15"/>
  <c r="B10" i="16" s="1"/>
  <c r="B10" i="8"/>
  <c r="B10" i="9"/>
  <c r="B10" i="11" s="1"/>
  <c r="H13" i="7"/>
  <c r="H10" i="21"/>
  <c r="H10" i="15"/>
  <c r="H10" i="16" s="1"/>
  <c r="H10" i="8"/>
  <c r="H10" i="9"/>
  <c r="H10" i="11" s="1"/>
  <c r="K13" i="7"/>
  <c r="K10" i="21"/>
  <c r="K10" i="15"/>
  <c r="K10" i="16" s="1"/>
  <c r="K10" i="8"/>
  <c r="K10" i="9"/>
  <c r="K10" i="11" s="1"/>
  <c r="G13" i="7"/>
  <c r="G10" i="21"/>
  <c r="G10" i="15"/>
  <c r="G10" i="16" s="1"/>
  <c r="G10" i="8"/>
  <c r="G10" i="9"/>
  <c r="G10" i="11" s="1"/>
  <c r="C10" i="11"/>
  <c r="C9" i="12"/>
  <c r="C9" i="13" s="1"/>
  <c r="C10" i="14" s="1"/>
  <c r="B13" i="20"/>
  <c r="I10" i="12" l="1"/>
  <c r="F10" i="12"/>
  <c r="F10" i="13" s="1"/>
  <c r="B10" i="12"/>
  <c r="H10" i="12"/>
  <c r="H10" i="13" s="1"/>
  <c r="K10" i="12"/>
  <c r="K10" i="13" s="1"/>
  <c r="K11" i="14" s="1"/>
  <c r="E10" i="12"/>
  <c r="E10" i="13" s="1"/>
  <c r="E11" i="14" s="1"/>
  <c r="G10" i="12"/>
  <c r="D10" i="12"/>
  <c r="D10" i="13" s="1"/>
  <c r="D11" i="14" s="1"/>
  <c r="B14" i="7"/>
  <c r="B11" i="21"/>
  <c r="B11" i="15"/>
  <c r="B11" i="16" s="1"/>
  <c r="B11" i="8"/>
  <c r="B11" i="9"/>
  <c r="B11" i="11" s="1"/>
  <c r="C15" i="7"/>
  <c r="C12" i="21"/>
  <c r="C12" i="15"/>
  <c r="C12" i="16" s="1"/>
  <c r="C12" i="8"/>
  <c r="C12" i="9"/>
  <c r="J14" i="7"/>
  <c r="J11" i="21"/>
  <c r="J11" i="15"/>
  <c r="J11" i="16" s="1"/>
  <c r="J11" i="8"/>
  <c r="J11" i="9"/>
  <c r="K14" i="7"/>
  <c r="K11" i="21"/>
  <c r="K11" i="15"/>
  <c r="K11" i="16" s="1"/>
  <c r="K11" i="8"/>
  <c r="K11" i="9"/>
  <c r="K11" i="11" s="1"/>
  <c r="J11" i="11"/>
  <c r="J10" i="12"/>
  <c r="J10" i="13" s="1"/>
  <c r="J11" i="14" s="1"/>
  <c r="I14" i="7"/>
  <c r="I11" i="21"/>
  <c r="I11" i="15"/>
  <c r="I11" i="16" s="1"/>
  <c r="I11" i="8"/>
  <c r="I11" i="9"/>
  <c r="I11" i="11" s="1"/>
  <c r="B10" i="13"/>
  <c r="B11" i="14" s="1"/>
  <c r="E14" i="7"/>
  <c r="E11" i="21"/>
  <c r="E11" i="15"/>
  <c r="E11" i="16" s="1"/>
  <c r="E11" i="8"/>
  <c r="E11" i="9"/>
  <c r="E11" i="11" s="1"/>
  <c r="H14" i="7"/>
  <c r="H11" i="21"/>
  <c r="H11" i="15"/>
  <c r="H11" i="16" s="1"/>
  <c r="H11" i="8"/>
  <c r="H11" i="9"/>
  <c r="H11" i="11" s="1"/>
  <c r="F14" i="7"/>
  <c r="F11" i="21"/>
  <c r="F11" i="15"/>
  <c r="F11" i="16" s="1"/>
  <c r="F11" i="8"/>
  <c r="F11" i="9"/>
  <c r="F11" i="11" s="1"/>
  <c r="C11" i="11"/>
  <c r="C10" i="12"/>
  <c r="C11" i="14" s="1"/>
  <c r="G10" i="13"/>
  <c r="G14" i="7"/>
  <c r="G11" i="21"/>
  <c r="G11" i="15"/>
  <c r="G11" i="16" s="1"/>
  <c r="G11" i="8"/>
  <c r="G11" i="9"/>
  <c r="G11" i="11" s="1"/>
  <c r="I10" i="13"/>
  <c r="I11" i="14" s="1"/>
  <c r="D14" i="7"/>
  <c r="D11" i="21"/>
  <c r="D11" i="15"/>
  <c r="D11" i="16" s="1"/>
  <c r="D11" i="8"/>
  <c r="D11" i="9"/>
  <c r="D11" i="11" s="1"/>
  <c r="B14" i="20"/>
  <c r="F11" i="12" l="1"/>
  <c r="B11" i="12"/>
  <c r="K11" i="12"/>
  <c r="K11" i="13" s="1"/>
  <c r="K12" i="14" s="1"/>
  <c r="D11" i="12"/>
  <c r="E11" i="12"/>
  <c r="E11" i="13" s="1"/>
  <c r="E12" i="14" s="1"/>
  <c r="I11" i="12"/>
  <c r="I11" i="13" s="1"/>
  <c r="I12" i="14" s="1"/>
  <c r="H15" i="7"/>
  <c r="H12" i="21"/>
  <c r="H12" i="15"/>
  <c r="H12" i="16" s="1"/>
  <c r="H12" i="8"/>
  <c r="H12" i="9"/>
  <c r="J11" i="12"/>
  <c r="J11" i="13"/>
  <c r="J12" i="14" s="1"/>
  <c r="H12" i="11"/>
  <c r="H11" i="12"/>
  <c r="C16" i="7"/>
  <c r="C13" i="21"/>
  <c r="C13" i="15"/>
  <c r="C13" i="16" s="1"/>
  <c r="C13" i="8"/>
  <c r="C13" i="9"/>
  <c r="D11" i="13"/>
  <c r="D12" i="14" s="1"/>
  <c r="G11" i="12"/>
  <c r="G11" i="13" s="1"/>
  <c r="F11" i="13"/>
  <c r="G15" i="7"/>
  <c r="G12" i="21"/>
  <c r="G12" i="15"/>
  <c r="G12" i="16" s="1"/>
  <c r="G12" i="8"/>
  <c r="G12" i="9"/>
  <c r="G12" i="11" s="1"/>
  <c r="J15" i="7"/>
  <c r="J12" i="21"/>
  <c r="J12" i="15"/>
  <c r="J12" i="16" s="1"/>
  <c r="J12" i="8"/>
  <c r="J12" i="9"/>
  <c r="J12" i="11" s="1"/>
  <c r="D15" i="7"/>
  <c r="D12" i="21"/>
  <c r="D12" i="15"/>
  <c r="D12" i="16" s="1"/>
  <c r="D12" i="8"/>
  <c r="D12" i="9"/>
  <c r="D12" i="11" s="1"/>
  <c r="B11" i="13"/>
  <c r="B12" i="14" s="1"/>
  <c r="C12" i="11"/>
  <c r="C11" i="12"/>
  <c r="C11" i="13" s="1"/>
  <c r="C12" i="14" s="1"/>
  <c r="K15" i="7"/>
  <c r="K12" i="21"/>
  <c r="K12" i="15"/>
  <c r="K12" i="16" s="1"/>
  <c r="K12" i="8"/>
  <c r="K12" i="9"/>
  <c r="K12" i="11" s="1"/>
  <c r="F15" i="7"/>
  <c r="F12" i="21"/>
  <c r="F12" i="15"/>
  <c r="F12" i="16" s="1"/>
  <c r="F12" i="8"/>
  <c r="F12" i="9"/>
  <c r="F12" i="11" s="1"/>
  <c r="H11" i="13"/>
  <c r="E15" i="7"/>
  <c r="E12" i="21"/>
  <c r="E12" i="15"/>
  <c r="E12" i="16" s="1"/>
  <c r="E12" i="8"/>
  <c r="E12" i="9"/>
  <c r="E12" i="11" s="1"/>
  <c r="I15" i="7"/>
  <c r="I12" i="21"/>
  <c r="I12" i="15"/>
  <c r="I12" i="16" s="1"/>
  <c r="I12" i="8"/>
  <c r="I12" i="9"/>
  <c r="I12" i="11" s="1"/>
  <c r="B15" i="7"/>
  <c r="B12" i="21"/>
  <c r="B12" i="15"/>
  <c r="B12" i="16" s="1"/>
  <c r="B12" i="8"/>
  <c r="B12" i="9"/>
  <c r="B12" i="11" s="1"/>
  <c r="B15" i="20"/>
  <c r="E12" i="12" l="1"/>
  <c r="J12" i="12"/>
  <c r="I12" i="12"/>
  <c r="I12" i="13" s="1"/>
  <c r="I13" i="14" s="1"/>
  <c r="B12" i="12"/>
  <c r="B12" i="13" s="1"/>
  <c r="B13" i="14" s="1"/>
  <c r="F12" i="12"/>
  <c r="F12" i="13" s="1"/>
  <c r="J16" i="7"/>
  <c r="J13" i="21"/>
  <c r="J13" i="15"/>
  <c r="J13" i="16" s="1"/>
  <c r="J13" i="8"/>
  <c r="J13" i="9"/>
  <c r="J13" i="11" s="1"/>
  <c r="C17" i="7"/>
  <c r="C14" i="21"/>
  <c r="C14" i="16"/>
  <c r="C14" i="8"/>
  <c r="C14" i="9"/>
  <c r="G13" i="11"/>
  <c r="G12" i="12"/>
  <c r="G12" i="13" s="1"/>
  <c r="D12" i="12"/>
  <c r="D12" i="13" s="1"/>
  <c r="D13" i="14" s="1"/>
  <c r="H13" i="11"/>
  <c r="H12" i="12"/>
  <c r="H12" i="13" s="1"/>
  <c r="H16" i="7"/>
  <c r="H13" i="21"/>
  <c r="H13" i="15"/>
  <c r="H13" i="16" s="1"/>
  <c r="H13" i="8"/>
  <c r="H13" i="9"/>
  <c r="K12" i="12"/>
  <c r="D16" i="7"/>
  <c r="D13" i="21"/>
  <c r="D13" i="15"/>
  <c r="D13" i="16" s="1"/>
  <c r="D13" i="8"/>
  <c r="D13" i="9"/>
  <c r="D13" i="11" s="1"/>
  <c r="C13" i="11"/>
  <c r="C12" i="12"/>
  <c r="C12" i="13" s="1"/>
  <c r="C13" i="14" s="1"/>
  <c r="K16" i="7"/>
  <c r="K13" i="21"/>
  <c r="K13" i="15"/>
  <c r="K13" i="16" s="1"/>
  <c r="K13" i="8"/>
  <c r="K13" i="9"/>
  <c r="K13" i="11" s="1"/>
  <c r="F16" i="7"/>
  <c r="F13" i="21"/>
  <c r="F13" i="15"/>
  <c r="F13" i="16" s="1"/>
  <c r="F13" i="8"/>
  <c r="F13" i="9"/>
  <c r="F13" i="11" s="1"/>
  <c r="J12" i="13"/>
  <c r="J13" i="14" s="1"/>
  <c r="E12" i="13"/>
  <c r="E13" i="14" s="1"/>
  <c r="G16" i="7"/>
  <c r="G13" i="21"/>
  <c r="G13" i="15"/>
  <c r="G13" i="16" s="1"/>
  <c r="G13" i="8"/>
  <c r="G13" i="9"/>
  <c r="I16" i="7"/>
  <c r="I13" i="21"/>
  <c r="I13" i="15"/>
  <c r="I13" i="16" s="1"/>
  <c r="I13" i="8"/>
  <c r="I13" i="9"/>
  <c r="I13" i="11" s="1"/>
  <c r="B16" i="7"/>
  <c r="B13" i="21"/>
  <c r="B13" i="15"/>
  <c r="B13" i="16" s="1"/>
  <c r="B13" i="8"/>
  <c r="B13" i="9"/>
  <c r="B13" i="11" s="1"/>
  <c r="E16" i="7"/>
  <c r="E13" i="21"/>
  <c r="E13" i="15"/>
  <c r="E13" i="16" s="1"/>
  <c r="E13" i="8"/>
  <c r="E13" i="9"/>
  <c r="E13" i="11" s="1"/>
  <c r="K12" i="13"/>
  <c r="K13" i="14" s="1"/>
  <c r="B16" i="20"/>
  <c r="F13" i="12" l="1"/>
  <c r="D13" i="12"/>
  <c r="D13" i="13" s="1"/>
  <c r="D14" i="14" s="1"/>
  <c r="J13" i="12"/>
  <c r="J13" i="13" s="1"/>
  <c r="J14" i="14" s="1"/>
  <c r="I13" i="12"/>
  <c r="I13" i="13" s="1"/>
  <c r="I14" i="14" s="1"/>
  <c r="K13" i="12"/>
  <c r="B13" i="12"/>
  <c r="B13" i="13" s="1"/>
  <c r="B14" i="14" s="1"/>
  <c r="E13" i="12"/>
  <c r="E13" i="13" s="1"/>
  <c r="E14" i="14" s="1"/>
  <c r="K13" i="13"/>
  <c r="K14" i="14" s="1"/>
  <c r="I17" i="7"/>
  <c r="I14" i="21"/>
  <c r="I14" i="15"/>
  <c r="I14" i="16" s="1"/>
  <c r="I14" i="8"/>
  <c r="I14" i="9"/>
  <c r="I14" i="11" s="1"/>
  <c r="G13" i="12"/>
  <c r="G13" i="13" s="1"/>
  <c r="H17" i="7"/>
  <c r="H14" i="21"/>
  <c r="H14" i="15"/>
  <c r="H14" i="16" s="1"/>
  <c r="H14" i="8"/>
  <c r="H14" i="9"/>
  <c r="H14" i="11" s="1"/>
  <c r="B17" i="7"/>
  <c r="B14" i="21"/>
  <c r="B14" i="15"/>
  <c r="B14" i="16" s="1"/>
  <c r="B14" i="8"/>
  <c r="B14" i="9"/>
  <c r="B14" i="11" s="1"/>
  <c r="D17" i="7"/>
  <c r="D14" i="21"/>
  <c r="D14" i="15"/>
  <c r="D14" i="16" s="1"/>
  <c r="D14" i="8"/>
  <c r="D14" i="9"/>
  <c r="D14" i="11" s="1"/>
  <c r="J17" i="7"/>
  <c r="J14" i="21"/>
  <c r="J14" i="15"/>
  <c r="J14" i="16" s="1"/>
  <c r="J14" i="8"/>
  <c r="J14" i="9"/>
  <c r="J14" i="11" s="1"/>
  <c r="K17" i="7"/>
  <c r="K14" i="21"/>
  <c r="K14" i="15"/>
  <c r="K14" i="16" s="1"/>
  <c r="K14" i="8"/>
  <c r="K14" i="9"/>
  <c r="K14" i="11" s="1"/>
  <c r="H13" i="12"/>
  <c r="H13" i="13" s="1"/>
  <c r="F13" i="13"/>
  <c r="E17" i="7"/>
  <c r="E14" i="21"/>
  <c r="E14" i="15"/>
  <c r="E14" i="16" s="1"/>
  <c r="E14" i="8"/>
  <c r="E14" i="9"/>
  <c r="E14" i="11" s="1"/>
  <c r="G17" i="7"/>
  <c r="G14" i="21"/>
  <c r="G14" i="15"/>
  <c r="G14" i="16" s="1"/>
  <c r="G14" i="8"/>
  <c r="G14" i="9"/>
  <c r="G14" i="11" s="1"/>
  <c r="F17" i="7"/>
  <c r="F14" i="21"/>
  <c r="F14" i="15"/>
  <c r="F14" i="16" s="1"/>
  <c r="F14" i="8"/>
  <c r="F14" i="9"/>
  <c r="F14" i="11" s="1"/>
  <c r="C14" i="11"/>
  <c r="C13" i="12"/>
  <c r="C13" i="13" s="1"/>
  <c r="C14" i="14" s="1"/>
  <c r="C18" i="7"/>
  <c r="C15" i="21"/>
  <c r="C15" i="15"/>
  <c r="C15" i="16" s="1"/>
  <c r="C15" i="8"/>
  <c r="C15" i="9"/>
  <c r="B17" i="20"/>
  <c r="D14" i="12" l="1"/>
  <c r="E14" i="12"/>
  <c r="E14" i="13" s="1"/>
  <c r="E15" i="14" s="1"/>
  <c r="K14" i="12"/>
  <c r="K14" i="13" s="1"/>
  <c r="K15" i="14" s="1"/>
  <c r="I14" i="12"/>
  <c r="I14" i="13" s="1"/>
  <c r="I15" i="14" s="1"/>
  <c r="F14" i="12"/>
  <c r="F14" i="13" s="1"/>
  <c r="H14" i="12"/>
  <c r="H14" i="13" s="1"/>
  <c r="J14" i="12"/>
  <c r="J14" i="13" s="1"/>
  <c r="J15" i="14" s="1"/>
  <c r="B14" i="12"/>
  <c r="B14" i="13" s="1"/>
  <c r="B15" i="14" s="1"/>
  <c r="G18" i="7"/>
  <c r="G15" i="21"/>
  <c r="G15" i="15"/>
  <c r="G15" i="16" s="1"/>
  <c r="G15" i="8"/>
  <c r="G15" i="9"/>
  <c r="G15" i="11" s="1"/>
  <c r="K18" i="7"/>
  <c r="K15" i="21"/>
  <c r="K15" i="15"/>
  <c r="K15" i="16" s="1"/>
  <c r="K15" i="8"/>
  <c r="K15" i="9"/>
  <c r="K15" i="11" s="1"/>
  <c r="D14" i="13"/>
  <c r="D15" i="14" s="1"/>
  <c r="B18" i="7"/>
  <c r="B15" i="21"/>
  <c r="B15" i="15"/>
  <c r="B15" i="16" s="1"/>
  <c r="B15" i="8"/>
  <c r="B15" i="9"/>
  <c r="B15" i="11" s="1"/>
  <c r="C19" i="7"/>
  <c r="C16" i="21"/>
  <c r="C16" i="15"/>
  <c r="C16" i="16" s="1"/>
  <c r="C16" i="8"/>
  <c r="C16" i="9"/>
  <c r="D18" i="7"/>
  <c r="D15" i="21"/>
  <c r="D15" i="15"/>
  <c r="D15" i="16" s="1"/>
  <c r="D15" i="8"/>
  <c r="D15" i="9"/>
  <c r="D15" i="11" s="1"/>
  <c r="F18" i="7"/>
  <c r="F15" i="21"/>
  <c r="F15" i="15"/>
  <c r="F15" i="16" s="1"/>
  <c r="F15" i="8"/>
  <c r="F15" i="9"/>
  <c r="F15" i="11" s="1"/>
  <c r="I18" i="7"/>
  <c r="I15" i="21"/>
  <c r="I15" i="15"/>
  <c r="I15" i="16" s="1"/>
  <c r="I15" i="8"/>
  <c r="I15" i="9"/>
  <c r="I15" i="11" s="1"/>
  <c r="E18" i="7"/>
  <c r="E15" i="21"/>
  <c r="E15" i="15"/>
  <c r="E15" i="16" s="1"/>
  <c r="E15" i="8"/>
  <c r="E15" i="9"/>
  <c r="E15" i="11" s="1"/>
  <c r="J18" i="7"/>
  <c r="J15" i="21"/>
  <c r="J15" i="15"/>
  <c r="J15" i="16" s="1"/>
  <c r="J15" i="8"/>
  <c r="J15" i="9"/>
  <c r="J15" i="11" s="1"/>
  <c r="H18" i="7"/>
  <c r="H15" i="21"/>
  <c r="H15" i="15"/>
  <c r="H15" i="16" s="1"/>
  <c r="H15" i="8"/>
  <c r="H15" i="9"/>
  <c r="H15" i="11" s="1"/>
  <c r="G14" i="12"/>
  <c r="G14" i="13" s="1"/>
  <c r="C15" i="11"/>
  <c r="C14" i="12"/>
  <c r="C14" i="13" s="1"/>
  <c r="C15" i="14" s="1"/>
  <c r="B18" i="20"/>
  <c r="H15" i="12" l="1"/>
  <c r="E15" i="12"/>
  <c r="E15" i="13" s="1"/>
  <c r="E16" i="14" s="1"/>
  <c r="B16" i="11"/>
  <c r="B15" i="12"/>
  <c r="B15" i="13" s="1"/>
  <c r="B16" i="14" s="1"/>
  <c r="D15" i="12"/>
  <c r="D15" i="13" s="1"/>
  <c r="D16" i="14" s="1"/>
  <c r="J15" i="12"/>
  <c r="J15" i="13" s="1"/>
  <c r="J16" i="14" s="1"/>
  <c r="F15" i="12"/>
  <c r="F15" i="13" s="1"/>
  <c r="D19" i="7"/>
  <c r="D16" i="21"/>
  <c r="D16" i="15"/>
  <c r="D16" i="16" s="1"/>
  <c r="D16" i="8"/>
  <c r="D16" i="9"/>
  <c r="D16" i="11" s="1"/>
  <c r="I15" i="12"/>
  <c r="I15" i="13" s="1"/>
  <c r="I16" i="14" s="1"/>
  <c r="K19" i="7"/>
  <c r="K16" i="21"/>
  <c r="K16" i="15"/>
  <c r="K16" i="16" s="1"/>
  <c r="K16" i="8"/>
  <c r="K16" i="9"/>
  <c r="C16" i="11"/>
  <c r="C15" i="12"/>
  <c r="C15" i="13" s="1"/>
  <c r="C16" i="14" s="1"/>
  <c r="I19" i="7"/>
  <c r="I16" i="21"/>
  <c r="I16" i="15"/>
  <c r="I16" i="16" s="1"/>
  <c r="I16" i="8"/>
  <c r="I16" i="9"/>
  <c r="I16" i="11" s="1"/>
  <c r="K16" i="11"/>
  <c r="K15" i="12"/>
  <c r="K15" i="13" s="1"/>
  <c r="K16" i="14" s="1"/>
  <c r="B19" i="7"/>
  <c r="B16" i="21"/>
  <c r="B16" i="15"/>
  <c r="B16" i="16" s="1"/>
  <c r="B16" i="8"/>
  <c r="B16" i="9"/>
  <c r="E19" i="7"/>
  <c r="E16" i="21"/>
  <c r="E16" i="15"/>
  <c r="E16" i="16" s="1"/>
  <c r="E16" i="8"/>
  <c r="E16" i="9"/>
  <c r="E16" i="11" s="1"/>
  <c r="C20" i="7"/>
  <c r="C17" i="21"/>
  <c r="C17" i="15"/>
  <c r="C17" i="16" s="1"/>
  <c r="C17" i="8"/>
  <c r="C17" i="9"/>
  <c r="H19" i="7"/>
  <c r="H16" i="21"/>
  <c r="H16" i="15"/>
  <c r="H16" i="16" s="1"/>
  <c r="H16" i="8"/>
  <c r="H16" i="9"/>
  <c r="H16" i="11" s="1"/>
  <c r="F19" i="7"/>
  <c r="F16" i="21"/>
  <c r="F16" i="15"/>
  <c r="F16" i="16" s="1"/>
  <c r="F16" i="8"/>
  <c r="F16" i="9"/>
  <c r="F16" i="11" s="1"/>
  <c r="G15" i="12"/>
  <c r="G15" i="13" s="1"/>
  <c r="H15" i="13"/>
  <c r="J19" i="7"/>
  <c r="J16" i="21"/>
  <c r="J16" i="15"/>
  <c r="J16" i="16" s="1"/>
  <c r="J16" i="8"/>
  <c r="J16" i="9"/>
  <c r="J16" i="11" s="1"/>
  <c r="G19" i="7"/>
  <c r="G16" i="21"/>
  <c r="G16" i="15"/>
  <c r="G16" i="16" s="1"/>
  <c r="G16" i="8"/>
  <c r="G16" i="9"/>
  <c r="G16" i="11" s="1"/>
  <c r="B19" i="20"/>
  <c r="E16" i="12" l="1"/>
  <c r="G16" i="12"/>
  <c r="G16" i="13" s="1"/>
  <c r="J16" i="12"/>
  <c r="H16" i="12"/>
  <c r="H16" i="13" s="1"/>
  <c r="F16" i="12"/>
  <c r="F16" i="13" s="1"/>
  <c r="I16" i="12"/>
  <c r="I16" i="13" s="1"/>
  <c r="I17" i="14" s="1"/>
  <c r="H20" i="7"/>
  <c r="H17" i="21"/>
  <c r="H17" i="15"/>
  <c r="H17" i="16" s="1"/>
  <c r="H17" i="8"/>
  <c r="H17" i="9"/>
  <c r="H17" i="11" s="1"/>
  <c r="K20" i="7"/>
  <c r="K17" i="21"/>
  <c r="K17" i="15"/>
  <c r="K17" i="16" s="1"/>
  <c r="K17" i="8"/>
  <c r="K17" i="9"/>
  <c r="K17" i="11" s="1"/>
  <c r="D16" i="12"/>
  <c r="I20" i="7"/>
  <c r="I17" i="21"/>
  <c r="I17" i="15"/>
  <c r="I17" i="16" s="1"/>
  <c r="I17" i="8"/>
  <c r="I17" i="9"/>
  <c r="I17" i="11" s="1"/>
  <c r="D20" i="7"/>
  <c r="D17" i="21"/>
  <c r="D17" i="15"/>
  <c r="D17" i="16" s="1"/>
  <c r="D17" i="8"/>
  <c r="D17" i="9"/>
  <c r="D17" i="11" s="1"/>
  <c r="B16" i="12"/>
  <c r="B16" i="13" s="1"/>
  <c r="B17" i="14" s="1"/>
  <c r="F20" i="7"/>
  <c r="F17" i="21"/>
  <c r="F17" i="15"/>
  <c r="F17" i="16" s="1"/>
  <c r="F17" i="8"/>
  <c r="F17" i="9"/>
  <c r="F17" i="11" s="1"/>
  <c r="E20" i="7"/>
  <c r="E17" i="21"/>
  <c r="E17" i="15"/>
  <c r="E17" i="16" s="1"/>
  <c r="E17" i="8"/>
  <c r="E17" i="9"/>
  <c r="E17" i="11" s="1"/>
  <c r="C17" i="11"/>
  <c r="C16" i="12"/>
  <c r="C16" i="13" s="1"/>
  <c r="C17" i="14" s="1"/>
  <c r="K16" i="12"/>
  <c r="K16" i="13" s="1"/>
  <c r="K17" i="14" s="1"/>
  <c r="J20" i="7"/>
  <c r="J17" i="21"/>
  <c r="J17" i="15"/>
  <c r="J17" i="16" s="1"/>
  <c r="J17" i="8"/>
  <c r="J17" i="9"/>
  <c r="J17" i="11" s="1"/>
  <c r="B20" i="7"/>
  <c r="B17" i="21"/>
  <c r="B17" i="15"/>
  <c r="B17" i="16" s="1"/>
  <c r="B17" i="8"/>
  <c r="B17" i="9"/>
  <c r="B17" i="11" s="1"/>
  <c r="G20" i="7"/>
  <c r="G17" i="21"/>
  <c r="G17" i="15"/>
  <c r="G17" i="16" s="1"/>
  <c r="G17" i="8"/>
  <c r="G17" i="9"/>
  <c r="G17" i="11" s="1"/>
  <c r="C21" i="7"/>
  <c r="C18" i="21"/>
  <c r="C18" i="15"/>
  <c r="C18" i="16" s="1"/>
  <c r="C18" i="8"/>
  <c r="C18" i="9"/>
  <c r="E16" i="13"/>
  <c r="E17" i="14" s="1"/>
  <c r="J16" i="13"/>
  <c r="J17" i="14" s="1"/>
  <c r="D16" i="13"/>
  <c r="D17" i="14" s="1"/>
  <c r="B20" i="20"/>
  <c r="J17" i="12" l="1"/>
  <c r="E17" i="12"/>
  <c r="E17" i="13" s="1"/>
  <c r="E18" i="14" s="1"/>
  <c r="D17" i="12"/>
  <c r="D17" i="13" s="1"/>
  <c r="D18" i="14" s="1"/>
  <c r="I17" i="12"/>
  <c r="I17" i="13" s="1"/>
  <c r="I18" i="14" s="1"/>
  <c r="B17" i="12"/>
  <c r="B17" i="13" s="1"/>
  <c r="B18" i="14" s="1"/>
  <c r="G17" i="12"/>
  <c r="G17" i="13" s="1"/>
  <c r="F17" i="12"/>
  <c r="F17" i="13" s="1"/>
  <c r="K17" i="12"/>
  <c r="K17" i="13" s="1"/>
  <c r="K18" i="14" s="1"/>
  <c r="D21" i="7"/>
  <c r="D18" i="21"/>
  <c r="D18" i="15"/>
  <c r="D18" i="16" s="1"/>
  <c r="D18" i="8"/>
  <c r="D18" i="9"/>
  <c r="D18" i="11" s="1"/>
  <c r="C22" i="7"/>
  <c r="C19" i="21"/>
  <c r="C19" i="15"/>
  <c r="C19" i="16" s="1"/>
  <c r="C19" i="8"/>
  <c r="C19" i="9"/>
  <c r="H21" i="7"/>
  <c r="H18" i="21"/>
  <c r="H18" i="15"/>
  <c r="H18" i="16" s="1"/>
  <c r="H18" i="8"/>
  <c r="H18" i="9"/>
  <c r="H18" i="11" s="1"/>
  <c r="H17" i="12"/>
  <c r="H17" i="13" s="1"/>
  <c r="J21" i="7"/>
  <c r="J18" i="21"/>
  <c r="J18" i="15"/>
  <c r="J18" i="16" s="1"/>
  <c r="J18" i="8"/>
  <c r="J18" i="9"/>
  <c r="J18" i="11" s="1"/>
  <c r="B21" i="7"/>
  <c r="B18" i="21"/>
  <c r="B18" i="15"/>
  <c r="B18" i="16" s="1"/>
  <c r="B18" i="8"/>
  <c r="B18" i="9"/>
  <c r="B18" i="11" s="1"/>
  <c r="E21" i="7"/>
  <c r="E18" i="21"/>
  <c r="E18" i="15"/>
  <c r="E18" i="16" s="1"/>
  <c r="E18" i="8"/>
  <c r="E18" i="9"/>
  <c r="E18" i="11" s="1"/>
  <c r="K21" i="7"/>
  <c r="K18" i="21"/>
  <c r="K18" i="15"/>
  <c r="K18" i="16" s="1"/>
  <c r="K18" i="8"/>
  <c r="K18" i="9"/>
  <c r="K18" i="11" s="1"/>
  <c r="I21" i="7"/>
  <c r="I18" i="21"/>
  <c r="I18" i="15"/>
  <c r="I18" i="16" s="1"/>
  <c r="I18" i="8"/>
  <c r="I18" i="9"/>
  <c r="I18" i="11" s="1"/>
  <c r="F21" i="7"/>
  <c r="F18" i="21"/>
  <c r="F18" i="15"/>
  <c r="F18" i="16" s="1"/>
  <c r="F18" i="8"/>
  <c r="F18" i="9"/>
  <c r="F18" i="11" s="1"/>
  <c r="J17" i="13"/>
  <c r="J18" i="14" s="1"/>
  <c r="G21" i="7"/>
  <c r="G18" i="21"/>
  <c r="G18" i="15"/>
  <c r="G18" i="16" s="1"/>
  <c r="G18" i="8"/>
  <c r="G18" i="9"/>
  <c r="G18" i="11" s="1"/>
  <c r="C18" i="11"/>
  <c r="C17" i="12"/>
  <c r="C17" i="13" s="1"/>
  <c r="C18" i="14" s="1"/>
  <c r="B21" i="20"/>
  <c r="H18" i="12" l="1"/>
  <c r="G18" i="12"/>
  <c r="F18" i="12"/>
  <c r="F18" i="13" s="1"/>
  <c r="J18" i="12"/>
  <c r="D18" i="12"/>
  <c r="D18" i="13" s="1"/>
  <c r="D19" i="14" s="1"/>
  <c r="K18" i="12"/>
  <c r="K18" i="13" s="1"/>
  <c r="K19" i="14" s="1"/>
  <c r="E18" i="12"/>
  <c r="E18" i="13" s="1"/>
  <c r="E19" i="14" s="1"/>
  <c r="B18" i="12"/>
  <c r="B18" i="13" s="1"/>
  <c r="B19" i="14" s="1"/>
  <c r="I18" i="12"/>
  <c r="F22" i="7"/>
  <c r="F19" i="21"/>
  <c r="F19" i="15"/>
  <c r="F19" i="16" s="1"/>
  <c r="F19" i="8"/>
  <c r="F19" i="9"/>
  <c r="F19" i="11" s="1"/>
  <c r="J18" i="13"/>
  <c r="J19" i="14" s="1"/>
  <c r="C19" i="11"/>
  <c r="C18" i="12"/>
  <c r="C18" i="13" s="1"/>
  <c r="C19" i="14" s="1"/>
  <c r="H18" i="13"/>
  <c r="C23" i="7"/>
  <c r="C20" i="21"/>
  <c r="C20" i="15"/>
  <c r="C20" i="16" s="1"/>
  <c r="C20" i="8"/>
  <c r="C20" i="9"/>
  <c r="I18" i="13"/>
  <c r="I19" i="14" s="1"/>
  <c r="J22" i="7"/>
  <c r="J19" i="21"/>
  <c r="J19" i="15"/>
  <c r="J19" i="16" s="1"/>
  <c r="J19" i="8"/>
  <c r="J19" i="9"/>
  <c r="J19" i="11" s="1"/>
  <c r="H22" i="7"/>
  <c r="H19" i="21"/>
  <c r="H19" i="15"/>
  <c r="H19" i="16" s="1"/>
  <c r="H19" i="8"/>
  <c r="H19" i="9"/>
  <c r="H19" i="11" s="1"/>
  <c r="G22" i="7"/>
  <c r="G19" i="21"/>
  <c r="G19" i="15"/>
  <c r="G19" i="16" s="1"/>
  <c r="G19" i="8"/>
  <c r="G19" i="9"/>
  <c r="G19" i="11" s="1"/>
  <c r="I22" i="7"/>
  <c r="I19" i="21"/>
  <c r="I19" i="15"/>
  <c r="I19" i="16" s="1"/>
  <c r="I19" i="8"/>
  <c r="I19" i="9"/>
  <c r="I19" i="11" s="1"/>
  <c r="B22" i="7"/>
  <c r="B19" i="21"/>
  <c r="B19" i="15"/>
  <c r="B19" i="16" s="1"/>
  <c r="B19" i="8"/>
  <c r="B19" i="9"/>
  <c r="B19" i="11" s="1"/>
  <c r="E22" i="7"/>
  <c r="E19" i="21"/>
  <c r="E19" i="15"/>
  <c r="E19" i="16" s="1"/>
  <c r="E19" i="8"/>
  <c r="E19" i="9"/>
  <c r="E19" i="11" s="1"/>
  <c r="G18" i="13"/>
  <c r="K22" i="7"/>
  <c r="K19" i="21"/>
  <c r="K19" i="15"/>
  <c r="K19" i="16" s="1"/>
  <c r="K19" i="8"/>
  <c r="K19" i="9"/>
  <c r="K19" i="11" s="1"/>
  <c r="D22" i="7"/>
  <c r="D19" i="21"/>
  <c r="D19" i="15"/>
  <c r="D19" i="16" s="1"/>
  <c r="D19" i="8"/>
  <c r="D19" i="9"/>
  <c r="D19" i="11" s="1"/>
  <c r="B22" i="20"/>
  <c r="K19" i="12" l="1"/>
  <c r="B19" i="12"/>
  <c r="F19" i="12"/>
  <c r="F19" i="13" s="1"/>
  <c r="I19" i="12"/>
  <c r="I19" i="13" s="1"/>
  <c r="I20" i="14" s="1"/>
  <c r="J19" i="12"/>
  <c r="J19" i="13" s="1"/>
  <c r="J20" i="14" s="1"/>
  <c r="H19" i="12"/>
  <c r="H19" i="13" s="1"/>
  <c r="D19" i="12"/>
  <c r="D19" i="13" s="1"/>
  <c r="D20" i="14" s="1"/>
  <c r="G19" i="12"/>
  <c r="G19" i="13" s="1"/>
  <c r="E23" i="7"/>
  <c r="E20" i="21"/>
  <c r="E20" i="15"/>
  <c r="E20" i="16" s="1"/>
  <c r="E20" i="8"/>
  <c r="E20" i="9"/>
  <c r="E20" i="11" s="1"/>
  <c r="G23" i="7"/>
  <c r="G20" i="21"/>
  <c r="G20" i="15"/>
  <c r="G20" i="16" s="1"/>
  <c r="G20" i="8"/>
  <c r="G20" i="9"/>
  <c r="G20" i="11" s="1"/>
  <c r="B19" i="13"/>
  <c r="B20" i="14" s="1"/>
  <c r="I23" i="7"/>
  <c r="I20" i="21"/>
  <c r="I20" i="15"/>
  <c r="I20" i="16" s="1"/>
  <c r="I20" i="8"/>
  <c r="I20" i="9"/>
  <c r="I20" i="11" s="1"/>
  <c r="D23" i="7"/>
  <c r="D20" i="21"/>
  <c r="D20" i="15"/>
  <c r="D20" i="16" s="1"/>
  <c r="D20" i="8"/>
  <c r="D20" i="9"/>
  <c r="D20" i="11" s="1"/>
  <c r="J23" i="7"/>
  <c r="J20" i="21"/>
  <c r="J20" i="15"/>
  <c r="J20" i="16" s="1"/>
  <c r="J20" i="8"/>
  <c r="J20" i="9"/>
  <c r="J20" i="11" s="1"/>
  <c r="C24" i="7"/>
  <c r="C21" i="21"/>
  <c r="C21" i="15"/>
  <c r="C21" i="16" s="1"/>
  <c r="C21" i="8"/>
  <c r="C21" i="9"/>
  <c r="B23" i="7"/>
  <c r="B20" i="21"/>
  <c r="B20" i="15"/>
  <c r="B20" i="16" s="1"/>
  <c r="B20" i="8"/>
  <c r="B20" i="9"/>
  <c r="B20" i="11" s="1"/>
  <c r="H23" i="7"/>
  <c r="H20" i="21"/>
  <c r="H20" i="15"/>
  <c r="H20" i="16" s="1"/>
  <c r="H20" i="8"/>
  <c r="H20" i="9"/>
  <c r="H20" i="11" s="1"/>
  <c r="F23" i="7"/>
  <c r="F20" i="21"/>
  <c r="F20" i="15"/>
  <c r="F20" i="16" s="1"/>
  <c r="F20" i="8"/>
  <c r="F20" i="9"/>
  <c r="F20" i="11" s="1"/>
  <c r="K23" i="7"/>
  <c r="K20" i="21"/>
  <c r="K20" i="15"/>
  <c r="K20" i="16" s="1"/>
  <c r="K20" i="8"/>
  <c r="K20" i="9"/>
  <c r="K20" i="11" s="1"/>
  <c r="E19" i="12"/>
  <c r="E19" i="13" s="1"/>
  <c r="E20" i="14" s="1"/>
  <c r="K19" i="13"/>
  <c r="K20" i="14" s="1"/>
  <c r="C20" i="11"/>
  <c r="C19" i="12"/>
  <c r="C19" i="13" s="1"/>
  <c r="C20" i="14" s="1"/>
  <c r="B23" i="20"/>
  <c r="F20" i="12" l="1"/>
  <c r="E20" i="12"/>
  <c r="E20" i="13" s="1"/>
  <c r="E21" i="14" s="1"/>
  <c r="H20" i="12"/>
  <c r="H20" i="13" s="1"/>
  <c r="I20" i="12"/>
  <c r="B20" i="12"/>
  <c r="B20" i="13" s="1"/>
  <c r="B21" i="14" s="1"/>
  <c r="K20" i="12"/>
  <c r="K20" i="13" s="1"/>
  <c r="K21" i="14" s="1"/>
  <c r="J20" i="12"/>
  <c r="J20" i="13" s="1"/>
  <c r="J21" i="14" s="1"/>
  <c r="G20" i="12"/>
  <c r="G20" i="13" s="1"/>
  <c r="I24" i="7"/>
  <c r="I21" i="21"/>
  <c r="I21" i="15"/>
  <c r="I21" i="16" s="1"/>
  <c r="I21" i="8"/>
  <c r="I21" i="9"/>
  <c r="I21" i="11" s="1"/>
  <c r="C25" i="7"/>
  <c r="C22" i="21"/>
  <c r="C22" i="15"/>
  <c r="C22" i="16" s="1"/>
  <c r="C22" i="8"/>
  <c r="C22" i="9"/>
  <c r="D24" i="7"/>
  <c r="D21" i="21"/>
  <c r="D21" i="15"/>
  <c r="D21" i="16" s="1"/>
  <c r="D21" i="8"/>
  <c r="D21" i="9"/>
  <c r="D21" i="11" s="1"/>
  <c r="D20" i="12"/>
  <c r="D20" i="13" s="1"/>
  <c r="D21" i="14" s="1"/>
  <c r="B24" i="7"/>
  <c r="B21" i="21"/>
  <c r="B21" i="15"/>
  <c r="B21" i="16" s="1"/>
  <c r="B21" i="8"/>
  <c r="B21" i="9"/>
  <c r="B21" i="11" s="1"/>
  <c r="E24" i="7"/>
  <c r="E21" i="21"/>
  <c r="E21" i="15"/>
  <c r="E21" i="16" s="1"/>
  <c r="E21" i="8"/>
  <c r="E21" i="9"/>
  <c r="E21" i="11" s="1"/>
  <c r="K24" i="7"/>
  <c r="K21" i="21"/>
  <c r="K21" i="15"/>
  <c r="K21" i="16" s="1"/>
  <c r="K21" i="8"/>
  <c r="K21" i="9"/>
  <c r="K21" i="11" s="1"/>
  <c r="I20" i="13"/>
  <c r="I21" i="14" s="1"/>
  <c r="H24" i="7"/>
  <c r="H21" i="21"/>
  <c r="H21" i="15"/>
  <c r="H21" i="16" s="1"/>
  <c r="H21" i="8"/>
  <c r="H21" i="9"/>
  <c r="H21" i="11" s="1"/>
  <c r="C21" i="11"/>
  <c r="C20" i="12"/>
  <c r="C20" i="13" s="1"/>
  <c r="C21" i="14" s="1"/>
  <c r="F20" i="13"/>
  <c r="J24" i="7"/>
  <c r="J21" i="21"/>
  <c r="J21" i="15"/>
  <c r="J21" i="16" s="1"/>
  <c r="J21" i="8"/>
  <c r="J21" i="9"/>
  <c r="J21" i="11" s="1"/>
  <c r="G24" i="7"/>
  <c r="G21" i="21"/>
  <c r="G21" i="15"/>
  <c r="G21" i="16" s="1"/>
  <c r="G21" i="8"/>
  <c r="G21" i="9"/>
  <c r="G21" i="11" s="1"/>
  <c r="F24" i="7"/>
  <c r="F21" i="21"/>
  <c r="F21" i="15"/>
  <c r="F21" i="16" s="1"/>
  <c r="F21" i="8"/>
  <c r="F21" i="9"/>
  <c r="F21" i="11" s="1"/>
  <c r="B24" i="20"/>
  <c r="B21" i="12" l="1"/>
  <c r="I21" i="12"/>
  <c r="I21" i="13" s="1"/>
  <c r="I22" i="14" s="1"/>
  <c r="F21" i="12"/>
  <c r="F21" i="13" s="1"/>
  <c r="E21" i="12"/>
  <c r="E21" i="13" s="1"/>
  <c r="E22" i="14" s="1"/>
  <c r="J21" i="12"/>
  <c r="J21" i="13" s="1"/>
  <c r="J22" i="14" s="1"/>
  <c r="H21" i="12"/>
  <c r="H21" i="13" s="1"/>
  <c r="K21" i="12"/>
  <c r="K21" i="13" s="1"/>
  <c r="K22" i="14" s="1"/>
  <c r="B21" i="13"/>
  <c r="B22" i="14" s="1"/>
  <c r="C26" i="7"/>
  <c r="C23" i="21"/>
  <c r="C23" i="15"/>
  <c r="C23" i="16" s="1"/>
  <c r="C23" i="8"/>
  <c r="C23" i="9"/>
  <c r="G21" i="12"/>
  <c r="G21" i="13" s="1"/>
  <c r="J25" i="7"/>
  <c r="J22" i="21"/>
  <c r="J22" i="15"/>
  <c r="J22" i="16" s="1"/>
  <c r="J22" i="8"/>
  <c r="J22" i="9"/>
  <c r="J22" i="11" s="1"/>
  <c r="D25" i="7"/>
  <c r="D22" i="21"/>
  <c r="D22" i="15"/>
  <c r="D22" i="16" s="1"/>
  <c r="D22" i="8"/>
  <c r="D22" i="9"/>
  <c r="C22" i="11"/>
  <c r="C21" i="12"/>
  <c r="C21" i="13" s="1"/>
  <c r="C22" i="14" s="1"/>
  <c r="K25" i="7"/>
  <c r="K22" i="21"/>
  <c r="K22" i="15"/>
  <c r="K22" i="16" s="1"/>
  <c r="K22" i="8"/>
  <c r="K22" i="9"/>
  <c r="K22" i="11" s="1"/>
  <c r="B25" i="7"/>
  <c r="B22" i="21"/>
  <c r="B22" i="15"/>
  <c r="B22" i="16" s="1"/>
  <c r="B22" i="8"/>
  <c r="B22" i="9"/>
  <c r="B22" i="11" s="1"/>
  <c r="F25" i="7"/>
  <c r="F22" i="21"/>
  <c r="F22" i="15"/>
  <c r="F22" i="16" s="1"/>
  <c r="F22" i="8"/>
  <c r="F22" i="9"/>
  <c r="F22" i="11" s="1"/>
  <c r="E25" i="7"/>
  <c r="E22" i="21"/>
  <c r="E22" i="15"/>
  <c r="E22" i="16" s="1"/>
  <c r="E22" i="8"/>
  <c r="E22" i="9"/>
  <c r="E22" i="11" s="1"/>
  <c r="D22" i="11"/>
  <c r="D21" i="12"/>
  <c r="D21" i="13" s="1"/>
  <c r="D22" i="14" s="1"/>
  <c r="I25" i="7"/>
  <c r="I22" i="21"/>
  <c r="I22" i="15"/>
  <c r="I22" i="16" s="1"/>
  <c r="I22" i="8"/>
  <c r="I22" i="9"/>
  <c r="I22" i="11" s="1"/>
  <c r="H25" i="7"/>
  <c r="H22" i="21"/>
  <c r="H22" i="15"/>
  <c r="H22" i="16" s="1"/>
  <c r="H22" i="8"/>
  <c r="H22" i="9"/>
  <c r="H22" i="11" s="1"/>
  <c r="G25" i="7"/>
  <c r="G22" i="21"/>
  <c r="G22" i="15"/>
  <c r="G22" i="16" s="1"/>
  <c r="G22" i="8"/>
  <c r="G22" i="9"/>
  <c r="G22" i="11" s="1"/>
  <c r="B25" i="20"/>
  <c r="B22" i="12" l="1"/>
  <c r="J22" i="12"/>
  <c r="J22" i="13" s="1"/>
  <c r="J23" i="14" s="1"/>
  <c r="G22" i="12"/>
  <c r="G22" i="13" s="1"/>
  <c r="F22" i="12"/>
  <c r="I22" i="12"/>
  <c r="I22" i="13" s="1"/>
  <c r="I23" i="14" s="1"/>
  <c r="E23" i="11"/>
  <c r="E22" i="12"/>
  <c r="E22" i="13" s="1"/>
  <c r="E23" i="14" s="1"/>
  <c r="E26" i="7"/>
  <c r="E23" i="21"/>
  <c r="E23" i="15"/>
  <c r="E23" i="16" s="1"/>
  <c r="E23" i="8"/>
  <c r="E23" i="9"/>
  <c r="J26" i="7"/>
  <c r="J23" i="21"/>
  <c r="J23" i="15"/>
  <c r="J23" i="16" s="1"/>
  <c r="J23" i="8"/>
  <c r="J23" i="9"/>
  <c r="J23" i="11" s="1"/>
  <c r="B22" i="13"/>
  <c r="B23" i="14" s="1"/>
  <c r="B26" i="7"/>
  <c r="B23" i="21"/>
  <c r="B23" i="15"/>
  <c r="B23" i="16" s="1"/>
  <c r="B23" i="8"/>
  <c r="B23" i="9"/>
  <c r="B23" i="11" s="1"/>
  <c r="I26" i="7"/>
  <c r="I23" i="21"/>
  <c r="I23" i="15"/>
  <c r="I23" i="16" s="1"/>
  <c r="I23" i="8"/>
  <c r="I23" i="9"/>
  <c r="I23" i="11" s="1"/>
  <c r="K26" i="7"/>
  <c r="K23" i="21"/>
  <c r="K23" i="15"/>
  <c r="K23" i="16" s="1"/>
  <c r="K23" i="8"/>
  <c r="K23" i="9"/>
  <c r="K23" i="11" s="1"/>
  <c r="H26" i="7"/>
  <c r="H23" i="21"/>
  <c r="H23" i="15"/>
  <c r="H23" i="16" s="1"/>
  <c r="H23" i="8"/>
  <c r="H23" i="9"/>
  <c r="H23" i="11" s="1"/>
  <c r="D26" i="7"/>
  <c r="D23" i="21"/>
  <c r="D23" i="15"/>
  <c r="D23" i="16" s="1"/>
  <c r="D23" i="8"/>
  <c r="D23" i="9"/>
  <c r="D23" i="11" s="1"/>
  <c r="K22" i="12"/>
  <c r="K22" i="13" s="1"/>
  <c r="K23" i="14" s="1"/>
  <c r="F22" i="13"/>
  <c r="D22" i="12"/>
  <c r="D22" i="13" s="1"/>
  <c r="D23" i="14" s="1"/>
  <c r="C23" i="11"/>
  <c r="C22" i="12"/>
  <c r="C22" i="13" s="1"/>
  <c r="C23" i="14" s="1"/>
  <c r="G26" i="7"/>
  <c r="G23" i="21"/>
  <c r="G23" i="15"/>
  <c r="G23" i="16" s="1"/>
  <c r="G23" i="8"/>
  <c r="G23" i="9"/>
  <c r="G23" i="11" s="1"/>
  <c r="H22" i="12"/>
  <c r="H22" i="13"/>
  <c r="F26" i="7"/>
  <c r="F23" i="21"/>
  <c r="F23" i="15"/>
  <c r="F23" i="16" s="1"/>
  <c r="F23" i="8"/>
  <c r="F23" i="9"/>
  <c r="F23" i="11" s="1"/>
  <c r="C27" i="7"/>
  <c r="C24" i="21"/>
  <c r="C24" i="15"/>
  <c r="C24" i="16" s="1"/>
  <c r="C24" i="8"/>
  <c r="C24" i="9"/>
  <c r="B26" i="20"/>
  <c r="H23" i="12" l="1"/>
  <c r="I23" i="12"/>
  <c r="B23" i="12"/>
  <c r="B23" i="13" s="1"/>
  <c r="B24" i="14" s="1"/>
  <c r="K23" i="12"/>
  <c r="K23" i="13" s="1"/>
  <c r="K24" i="14" s="1"/>
  <c r="J23" i="12"/>
  <c r="J23" i="13" s="1"/>
  <c r="J24" i="14" s="1"/>
  <c r="G23" i="12"/>
  <c r="G23" i="13" s="1"/>
  <c r="E23" i="13"/>
  <c r="E24" i="14" s="1"/>
  <c r="F23" i="12"/>
  <c r="F23" i="13" s="1"/>
  <c r="D23" i="12"/>
  <c r="I27" i="7"/>
  <c r="I24" i="21"/>
  <c r="I24" i="15"/>
  <c r="I24" i="16" s="1"/>
  <c r="I24" i="8"/>
  <c r="I24" i="9"/>
  <c r="I24" i="11" s="1"/>
  <c r="E27" i="7"/>
  <c r="E24" i="21"/>
  <c r="E24" i="15"/>
  <c r="E24" i="16" s="1"/>
  <c r="E24" i="8"/>
  <c r="E24" i="9"/>
  <c r="G27" i="7"/>
  <c r="G24" i="21"/>
  <c r="G24" i="15"/>
  <c r="G24" i="16" s="1"/>
  <c r="G24" i="8"/>
  <c r="G24" i="9"/>
  <c r="G24" i="11" s="1"/>
  <c r="H23" i="13"/>
  <c r="K27" i="7"/>
  <c r="K24" i="21"/>
  <c r="K24" i="15"/>
  <c r="K24" i="16" s="1"/>
  <c r="K24" i="8"/>
  <c r="K24" i="9"/>
  <c r="K24" i="11" s="1"/>
  <c r="J27" i="7"/>
  <c r="J24" i="21"/>
  <c r="J24" i="15"/>
  <c r="J24" i="16" s="1"/>
  <c r="J24" i="8"/>
  <c r="J24" i="9"/>
  <c r="J24" i="11" s="1"/>
  <c r="E24" i="11"/>
  <c r="E23" i="12"/>
  <c r="C28" i="7"/>
  <c r="C25" i="21"/>
  <c r="C25" i="15"/>
  <c r="C25" i="16" s="1"/>
  <c r="C25" i="8"/>
  <c r="C25" i="9"/>
  <c r="F27" i="7"/>
  <c r="F24" i="21"/>
  <c r="F24" i="15"/>
  <c r="F24" i="16" s="1"/>
  <c r="F24" i="8"/>
  <c r="F24" i="9"/>
  <c r="F24" i="11" s="1"/>
  <c r="D27" i="7"/>
  <c r="D24" i="21"/>
  <c r="D24" i="15"/>
  <c r="D24" i="16" s="1"/>
  <c r="D24" i="8"/>
  <c r="D24" i="9"/>
  <c r="D24" i="11" s="1"/>
  <c r="C24" i="11"/>
  <c r="C23" i="12"/>
  <c r="C23" i="13" s="1"/>
  <c r="C24" i="14" s="1"/>
  <c r="D23" i="13"/>
  <c r="D24" i="14" s="1"/>
  <c r="H27" i="7"/>
  <c r="H24" i="21"/>
  <c r="H24" i="15"/>
  <c r="H24" i="16" s="1"/>
  <c r="H24" i="8"/>
  <c r="H24" i="9"/>
  <c r="H24" i="11" s="1"/>
  <c r="I23" i="13"/>
  <c r="I24" i="14" s="1"/>
  <c r="B27" i="7"/>
  <c r="B24" i="21"/>
  <c r="B24" i="15"/>
  <c r="B24" i="16" s="1"/>
  <c r="B24" i="8"/>
  <c r="B24" i="9"/>
  <c r="B24" i="11" s="1"/>
  <c r="B27" i="20"/>
  <c r="I24" i="12" l="1"/>
  <c r="H24" i="12"/>
  <c r="D24" i="12"/>
  <c r="J25" i="11"/>
  <c r="J24" i="12"/>
  <c r="J24" i="13" s="1"/>
  <c r="J25" i="14" s="1"/>
  <c r="B24" i="12"/>
  <c r="B24" i="13" s="1"/>
  <c r="B25" i="14" s="1"/>
  <c r="G24" i="12"/>
  <c r="G24" i="13" s="1"/>
  <c r="I24" i="13"/>
  <c r="I25" i="14" s="1"/>
  <c r="D28" i="7"/>
  <c r="D25" i="21"/>
  <c r="D25" i="15"/>
  <c r="D25" i="16" s="1"/>
  <c r="D25" i="8"/>
  <c r="D25" i="9"/>
  <c r="D25" i="11" s="1"/>
  <c r="G28" i="7"/>
  <c r="G25" i="21"/>
  <c r="G25" i="15"/>
  <c r="G25" i="16" s="1"/>
  <c r="G25" i="8"/>
  <c r="G25" i="9"/>
  <c r="G25" i="11" s="1"/>
  <c r="K28" i="7"/>
  <c r="K25" i="21"/>
  <c r="K25" i="15"/>
  <c r="K25" i="16" s="1"/>
  <c r="K25" i="8"/>
  <c r="K25" i="9"/>
  <c r="K25" i="11" s="1"/>
  <c r="B28" i="7"/>
  <c r="B25" i="21"/>
  <c r="B25" i="15"/>
  <c r="B25" i="16" s="1"/>
  <c r="B25" i="8"/>
  <c r="B25" i="9"/>
  <c r="B25" i="11" s="1"/>
  <c r="K24" i="12"/>
  <c r="K24" i="13" s="1"/>
  <c r="K25" i="14" s="1"/>
  <c r="H28" i="7"/>
  <c r="H25" i="21"/>
  <c r="H25" i="15"/>
  <c r="H25" i="16" s="1"/>
  <c r="H25" i="8"/>
  <c r="H25" i="9"/>
  <c r="H25" i="11" s="1"/>
  <c r="F24" i="13"/>
  <c r="J28" i="7"/>
  <c r="J25" i="21"/>
  <c r="J25" i="15"/>
  <c r="J25" i="16" s="1"/>
  <c r="J25" i="8"/>
  <c r="J25" i="9"/>
  <c r="I28" i="7"/>
  <c r="I25" i="21"/>
  <c r="I25" i="15"/>
  <c r="I25" i="16" s="1"/>
  <c r="I25" i="8"/>
  <c r="I25" i="9"/>
  <c r="I25" i="11" s="1"/>
  <c r="D24" i="13"/>
  <c r="D25" i="14" s="1"/>
  <c r="E24" i="12"/>
  <c r="E24" i="13" s="1"/>
  <c r="E25" i="14" s="1"/>
  <c r="F24" i="12"/>
  <c r="F28" i="7"/>
  <c r="F25" i="21"/>
  <c r="F25" i="15"/>
  <c r="F25" i="16" s="1"/>
  <c r="F25" i="8"/>
  <c r="F25" i="9"/>
  <c r="F25" i="11" s="1"/>
  <c r="C25" i="11"/>
  <c r="C24" i="12"/>
  <c r="C24" i="13" s="1"/>
  <c r="C25" i="14" s="1"/>
  <c r="C29" i="7"/>
  <c r="C26" i="21"/>
  <c r="C26" i="15"/>
  <c r="C26" i="16" s="1"/>
  <c r="C26" i="8"/>
  <c r="C26" i="9"/>
  <c r="H24" i="13"/>
  <c r="E28" i="7"/>
  <c r="E25" i="21"/>
  <c r="E25" i="15"/>
  <c r="E25" i="16" s="1"/>
  <c r="E25" i="8"/>
  <c r="E25" i="9"/>
  <c r="E25" i="11" s="1"/>
  <c r="B28" i="20"/>
  <c r="F25" i="12" l="1"/>
  <c r="I25" i="12"/>
  <c r="B25" i="12"/>
  <c r="B25" i="13" s="1"/>
  <c r="B26" i="14" s="1"/>
  <c r="E25" i="12"/>
  <c r="E25" i="13" s="1"/>
  <c r="E26" i="14" s="1"/>
  <c r="H25" i="12"/>
  <c r="H25" i="13" s="1"/>
  <c r="K25" i="12"/>
  <c r="K25" i="13" s="1"/>
  <c r="K26" i="14" s="1"/>
  <c r="G25" i="12"/>
  <c r="G25" i="13" s="1"/>
  <c r="D29" i="7"/>
  <c r="D26" i="21"/>
  <c r="D26" i="15"/>
  <c r="D26" i="16" s="1"/>
  <c r="D26" i="8"/>
  <c r="D26" i="9"/>
  <c r="D26" i="11" s="1"/>
  <c r="C30" i="7"/>
  <c r="C27" i="21"/>
  <c r="C27" i="15"/>
  <c r="C27" i="16" s="1"/>
  <c r="C27" i="8"/>
  <c r="C27" i="9"/>
  <c r="B29" i="7"/>
  <c r="B26" i="21"/>
  <c r="B26" i="15"/>
  <c r="B26" i="16" s="1"/>
  <c r="B26" i="8"/>
  <c r="B26" i="9"/>
  <c r="B26" i="11" s="1"/>
  <c r="D25" i="12"/>
  <c r="D25" i="13" s="1"/>
  <c r="D26" i="14" s="1"/>
  <c r="H29" i="7"/>
  <c r="H26" i="21"/>
  <c r="H26" i="15"/>
  <c r="H26" i="16" s="1"/>
  <c r="H26" i="8"/>
  <c r="H26" i="9"/>
  <c r="H26" i="11" s="1"/>
  <c r="J26" i="11"/>
  <c r="J25" i="12"/>
  <c r="J25" i="13" s="1"/>
  <c r="J26" i="14" s="1"/>
  <c r="F29" i="7"/>
  <c r="F26" i="21"/>
  <c r="F26" i="15"/>
  <c r="F26" i="16" s="1"/>
  <c r="F26" i="8"/>
  <c r="F26" i="9"/>
  <c r="F26" i="11" s="1"/>
  <c r="J29" i="7"/>
  <c r="J26" i="21"/>
  <c r="J26" i="15"/>
  <c r="J26" i="16" s="1"/>
  <c r="J26" i="8"/>
  <c r="J26" i="9"/>
  <c r="E29" i="7"/>
  <c r="E26" i="21"/>
  <c r="E26" i="15"/>
  <c r="E26" i="16" s="1"/>
  <c r="E26" i="8"/>
  <c r="E26" i="9"/>
  <c r="E26" i="11" s="1"/>
  <c r="G29" i="7"/>
  <c r="G26" i="21"/>
  <c r="G26" i="15"/>
  <c r="G26" i="16" s="1"/>
  <c r="G26" i="8"/>
  <c r="G26" i="9"/>
  <c r="G26" i="11" s="1"/>
  <c r="I29" i="7"/>
  <c r="I26" i="21"/>
  <c r="I26" i="15"/>
  <c r="I26" i="16" s="1"/>
  <c r="I26" i="8"/>
  <c r="I26" i="9"/>
  <c r="I26" i="11" s="1"/>
  <c r="I25" i="13"/>
  <c r="I26" i="14" s="1"/>
  <c r="C26" i="11"/>
  <c r="C25" i="12"/>
  <c r="C25" i="13" s="1"/>
  <c r="C26" i="14" s="1"/>
  <c r="F25" i="13"/>
  <c r="K29" i="7"/>
  <c r="K26" i="21"/>
  <c r="K26" i="15"/>
  <c r="K26" i="16" s="1"/>
  <c r="K26" i="8"/>
  <c r="K26" i="9"/>
  <c r="K26" i="11" s="1"/>
  <c r="B29" i="20"/>
  <c r="H26" i="12" l="1"/>
  <c r="B26" i="12"/>
  <c r="G26" i="12"/>
  <c r="E26" i="12"/>
  <c r="E26" i="13" s="1"/>
  <c r="E27" i="14" s="1"/>
  <c r="D26" i="12"/>
  <c r="D26" i="13" s="1"/>
  <c r="D27" i="14" s="1"/>
  <c r="F26" i="12"/>
  <c r="F26" i="13" s="1"/>
  <c r="K27" i="11"/>
  <c r="K26" i="12"/>
  <c r="K26" i="13" s="1"/>
  <c r="K27" i="14" s="1"/>
  <c r="I26" i="12"/>
  <c r="I26" i="13" s="1"/>
  <c r="I27" i="14" s="1"/>
  <c r="I30" i="7"/>
  <c r="I27" i="21"/>
  <c r="I27" i="15"/>
  <c r="I27" i="16" s="1"/>
  <c r="I27" i="8"/>
  <c r="I27" i="9"/>
  <c r="I27" i="11" s="1"/>
  <c r="J30" i="7"/>
  <c r="J27" i="21"/>
  <c r="J27" i="15"/>
  <c r="J27" i="16" s="1"/>
  <c r="J27" i="8"/>
  <c r="J27" i="9"/>
  <c r="J27" i="11" s="1"/>
  <c r="B26" i="13"/>
  <c r="B27" i="14" s="1"/>
  <c r="C31" i="7"/>
  <c r="C28" i="21"/>
  <c r="C28" i="15"/>
  <c r="C28" i="16" s="1"/>
  <c r="C28" i="8"/>
  <c r="C28" i="9"/>
  <c r="J26" i="12"/>
  <c r="C27" i="11"/>
  <c r="C26" i="12"/>
  <c r="C26" i="13" s="1"/>
  <c r="C27" i="14" s="1"/>
  <c r="G26" i="13"/>
  <c r="E30" i="7"/>
  <c r="E27" i="21"/>
  <c r="E27" i="15"/>
  <c r="E27" i="16" s="1"/>
  <c r="E27" i="8"/>
  <c r="E27" i="9"/>
  <c r="E27" i="11" s="1"/>
  <c r="B30" i="7"/>
  <c r="B27" i="21"/>
  <c r="B27" i="15"/>
  <c r="B27" i="16" s="1"/>
  <c r="B27" i="8"/>
  <c r="B27" i="9"/>
  <c r="B27" i="11" s="1"/>
  <c r="H26" i="13"/>
  <c r="H30" i="7"/>
  <c r="H27" i="21"/>
  <c r="H27" i="15"/>
  <c r="H27" i="16" s="1"/>
  <c r="H27" i="8"/>
  <c r="H27" i="9"/>
  <c r="H27" i="11" s="1"/>
  <c r="F30" i="7"/>
  <c r="F27" i="21"/>
  <c r="F27" i="15"/>
  <c r="F27" i="16" s="1"/>
  <c r="F27" i="8"/>
  <c r="F27" i="9"/>
  <c r="F27" i="11" s="1"/>
  <c r="D30" i="7"/>
  <c r="D27" i="21"/>
  <c r="D27" i="15"/>
  <c r="D27" i="16" s="1"/>
  <c r="D27" i="8"/>
  <c r="D27" i="9"/>
  <c r="D27" i="11" s="1"/>
  <c r="K30" i="7"/>
  <c r="K27" i="21"/>
  <c r="K27" i="15"/>
  <c r="K27" i="16" s="1"/>
  <c r="K27" i="8"/>
  <c r="K27" i="9"/>
  <c r="J26" i="13"/>
  <c r="J27" i="14" s="1"/>
  <c r="G30" i="7"/>
  <c r="G27" i="21"/>
  <c r="G27" i="15"/>
  <c r="G27" i="16" s="1"/>
  <c r="G27" i="8"/>
  <c r="G27" i="9"/>
  <c r="G27" i="11" s="1"/>
  <c r="B30" i="20"/>
  <c r="G27" i="12" l="1"/>
  <c r="G27" i="13" s="1"/>
  <c r="D27" i="12"/>
  <c r="B28" i="11"/>
  <c r="B27" i="12"/>
  <c r="B27" i="13" s="1"/>
  <c r="B28" i="14" s="1"/>
  <c r="F27" i="12"/>
  <c r="F27" i="13" s="1"/>
  <c r="J27" i="12"/>
  <c r="J27" i="13" s="1"/>
  <c r="J28" i="14" s="1"/>
  <c r="H27" i="12"/>
  <c r="H27" i="13" s="1"/>
  <c r="J31" i="7"/>
  <c r="J28" i="21"/>
  <c r="J28" i="15"/>
  <c r="J28" i="16" s="1"/>
  <c r="J28" i="8"/>
  <c r="J28" i="9"/>
  <c r="J28" i="11" s="1"/>
  <c r="B31" i="7"/>
  <c r="B28" i="21"/>
  <c r="B28" i="15"/>
  <c r="B28" i="16" s="1"/>
  <c r="B28" i="8"/>
  <c r="B28" i="9"/>
  <c r="C32" i="7"/>
  <c r="C29" i="21"/>
  <c r="C29" i="15"/>
  <c r="C29" i="16" s="1"/>
  <c r="C29" i="8"/>
  <c r="C29" i="9"/>
  <c r="K28" i="11"/>
  <c r="K27" i="12"/>
  <c r="K27" i="13" s="1"/>
  <c r="I27" i="12"/>
  <c r="G31" i="7"/>
  <c r="G28" i="21"/>
  <c r="G28" i="15"/>
  <c r="G28" i="16" s="1"/>
  <c r="G28" i="8"/>
  <c r="G28" i="9"/>
  <c r="G28" i="11" s="1"/>
  <c r="I27" i="13"/>
  <c r="I28" i="14" s="1"/>
  <c r="D31" i="7"/>
  <c r="D28" i="21"/>
  <c r="D28" i="15"/>
  <c r="D28" i="16" s="1"/>
  <c r="D28" i="8"/>
  <c r="D28" i="9"/>
  <c r="D28" i="11" s="1"/>
  <c r="E28" i="11"/>
  <c r="E27" i="12"/>
  <c r="E27" i="13" s="1"/>
  <c r="E28" i="14" s="1"/>
  <c r="H31" i="7"/>
  <c r="H28" i="21"/>
  <c r="H28" i="15"/>
  <c r="H28" i="16" s="1"/>
  <c r="H28" i="8"/>
  <c r="H28" i="9"/>
  <c r="H28" i="11" s="1"/>
  <c r="K31" i="7"/>
  <c r="K28" i="21"/>
  <c r="K28" i="15"/>
  <c r="K28" i="16" s="1"/>
  <c r="K28" i="8"/>
  <c r="K28" i="9"/>
  <c r="E31" i="7"/>
  <c r="E28" i="21"/>
  <c r="E28" i="15"/>
  <c r="E28" i="16" s="1"/>
  <c r="E28" i="8"/>
  <c r="E28" i="9"/>
  <c r="C28" i="11"/>
  <c r="C27" i="12"/>
  <c r="C27" i="13" s="1"/>
  <c r="C28" i="14" s="1"/>
  <c r="D27" i="13"/>
  <c r="D28" i="14" s="1"/>
  <c r="F31" i="7"/>
  <c r="F28" i="21"/>
  <c r="F28" i="15"/>
  <c r="F28" i="16" s="1"/>
  <c r="F28" i="8"/>
  <c r="F28" i="9"/>
  <c r="F28" i="11" s="1"/>
  <c r="I31" i="7"/>
  <c r="I28" i="21"/>
  <c r="I28" i="15"/>
  <c r="I28" i="16" s="1"/>
  <c r="I28" i="8"/>
  <c r="I28" i="9"/>
  <c r="I28" i="11" s="1"/>
  <c r="B31" i="20"/>
  <c r="I28" i="12" l="1"/>
  <c r="G28" i="12"/>
  <c r="J28" i="12"/>
  <c r="F28" i="12"/>
  <c r="F28" i="13" s="1"/>
  <c r="D28" i="12"/>
  <c r="D28" i="13" s="1"/>
  <c r="D29" i="14" s="1"/>
  <c r="H28" i="12"/>
  <c r="H28" i="13" s="1"/>
  <c r="C33" i="7"/>
  <c r="C30" i="21"/>
  <c r="C30" i="15"/>
  <c r="C30" i="16" s="1"/>
  <c r="C30" i="8"/>
  <c r="C30" i="9"/>
  <c r="I28" i="13"/>
  <c r="I29" i="14" s="1"/>
  <c r="F32" i="7"/>
  <c r="F29" i="21"/>
  <c r="F29" i="15"/>
  <c r="F29" i="16" s="1"/>
  <c r="F29" i="8"/>
  <c r="F29" i="9"/>
  <c r="F29" i="11" s="1"/>
  <c r="E32" i="7"/>
  <c r="E29" i="21"/>
  <c r="E29" i="15"/>
  <c r="E29" i="16" s="1"/>
  <c r="E29" i="8"/>
  <c r="E29" i="9"/>
  <c r="E29" i="11" s="1"/>
  <c r="K32" i="7"/>
  <c r="K29" i="21"/>
  <c r="K29" i="15"/>
  <c r="K29" i="16" s="1"/>
  <c r="K29" i="8"/>
  <c r="K29" i="9"/>
  <c r="K29" i="11" s="1"/>
  <c r="E28" i="12"/>
  <c r="E28" i="13" s="1"/>
  <c r="E29" i="14" s="1"/>
  <c r="G28" i="13"/>
  <c r="J32" i="7"/>
  <c r="J29" i="21"/>
  <c r="J29" i="15"/>
  <c r="J29" i="16" s="1"/>
  <c r="J29" i="8"/>
  <c r="J29" i="9"/>
  <c r="J29" i="11" s="1"/>
  <c r="I32" i="7"/>
  <c r="I29" i="21"/>
  <c r="I29" i="15"/>
  <c r="I29" i="16" s="1"/>
  <c r="I29" i="8"/>
  <c r="I29" i="9"/>
  <c r="I29" i="11" s="1"/>
  <c r="K28" i="12"/>
  <c r="K28" i="13" s="1"/>
  <c r="C29" i="11"/>
  <c r="C28" i="12"/>
  <c r="C28" i="13" s="1"/>
  <c r="C29" i="14" s="1"/>
  <c r="B32" i="7"/>
  <c r="B29" i="21"/>
  <c r="B29" i="15"/>
  <c r="B29" i="16" s="1"/>
  <c r="B29" i="8"/>
  <c r="B29" i="9"/>
  <c r="B29" i="11"/>
  <c r="B28" i="12"/>
  <c r="B28" i="13" s="1"/>
  <c r="B29" i="14" s="1"/>
  <c r="G32" i="7"/>
  <c r="G29" i="21"/>
  <c r="G29" i="15"/>
  <c r="G29" i="16" s="1"/>
  <c r="G29" i="8"/>
  <c r="G29" i="9"/>
  <c r="G29" i="11" s="1"/>
  <c r="D32" i="7"/>
  <c r="D29" i="21"/>
  <c r="D29" i="15"/>
  <c r="D29" i="16" s="1"/>
  <c r="D29" i="8"/>
  <c r="D29" i="9"/>
  <c r="D29" i="11" s="1"/>
  <c r="H32" i="7"/>
  <c r="H29" i="21"/>
  <c r="H29" i="15"/>
  <c r="H29" i="16" s="1"/>
  <c r="H29" i="8"/>
  <c r="H29" i="9"/>
  <c r="H29" i="11" s="1"/>
  <c r="J28" i="13"/>
  <c r="J29" i="14" s="1"/>
  <c r="B32" i="20"/>
  <c r="J29" i="12" l="1"/>
  <c r="H29" i="12"/>
  <c r="F29" i="12"/>
  <c r="D29" i="12"/>
  <c r="D29" i="13" s="1"/>
  <c r="D30" i="14" s="1"/>
  <c r="I29" i="12"/>
  <c r="I29" i="13" s="1"/>
  <c r="I30" i="14" s="1"/>
  <c r="H29" i="13"/>
  <c r="D33" i="7"/>
  <c r="D30" i="21"/>
  <c r="D30" i="15"/>
  <c r="D30" i="16" s="1"/>
  <c r="D30" i="8"/>
  <c r="D30" i="9"/>
  <c r="D30" i="11" s="1"/>
  <c r="B33" i="7"/>
  <c r="B30" i="21"/>
  <c r="B30" i="15"/>
  <c r="B30" i="16" s="1"/>
  <c r="B30" i="8"/>
  <c r="B30" i="9"/>
  <c r="B30" i="11" s="1"/>
  <c r="J33" i="7"/>
  <c r="J30" i="21"/>
  <c r="J30" i="15"/>
  <c r="J30" i="16" s="1"/>
  <c r="J30" i="8"/>
  <c r="J30" i="9"/>
  <c r="J30" i="11" s="1"/>
  <c r="F29" i="13"/>
  <c r="E33" i="7"/>
  <c r="E30" i="21"/>
  <c r="E30" i="15"/>
  <c r="E30" i="16" s="1"/>
  <c r="E30" i="8"/>
  <c r="E30" i="9"/>
  <c r="E30" i="11" s="1"/>
  <c r="G33" i="7"/>
  <c r="G30" i="21"/>
  <c r="G30" i="15"/>
  <c r="G30" i="16" s="1"/>
  <c r="G30" i="8"/>
  <c r="G30" i="9"/>
  <c r="K33" i="7"/>
  <c r="K30" i="21"/>
  <c r="K30" i="15"/>
  <c r="K30" i="16" s="1"/>
  <c r="K30" i="8"/>
  <c r="K30" i="9"/>
  <c r="K30" i="11" s="1"/>
  <c r="C34" i="7"/>
  <c r="C31" i="21"/>
  <c r="C31" i="15"/>
  <c r="C31" i="16" s="1"/>
  <c r="C31" i="8"/>
  <c r="C31" i="9"/>
  <c r="B29" i="12"/>
  <c r="B29" i="13" s="1"/>
  <c r="B30" i="14" s="1"/>
  <c r="C30" i="11"/>
  <c r="C29" i="12"/>
  <c r="C29" i="13" s="1"/>
  <c r="C30" i="14" s="1"/>
  <c r="I33" i="7"/>
  <c r="I30" i="21"/>
  <c r="I30" i="15"/>
  <c r="I30" i="16" s="1"/>
  <c r="I30" i="8"/>
  <c r="I30" i="9"/>
  <c r="I30" i="11" s="1"/>
  <c r="F33" i="7"/>
  <c r="F30" i="21"/>
  <c r="F30" i="15"/>
  <c r="F30" i="16" s="1"/>
  <c r="F30" i="8"/>
  <c r="F30" i="9"/>
  <c r="F30" i="11" s="1"/>
  <c r="G30" i="11"/>
  <c r="G29" i="12"/>
  <c r="G29" i="13" s="1"/>
  <c r="H33" i="7"/>
  <c r="H30" i="21"/>
  <c r="H30" i="15"/>
  <c r="H30" i="16" s="1"/>
  <c r="H30" i="8"/>
  <c r="H30" i="9"/>
  <c r="H30" i="11" s="1"/>
  <c r="E29" i="12"/>
  <c r="E29" i="13" s="1"/>
  <c r="E30" i="14" s="1"/>
  <c r="K29" i="12"/>
  <c r="K29" i="13" s="1"/>
  <c r="J29" i="13"/>
  <c r="B33" i="20"/>
  <c r="H30" i="12" l="1"/>
  <c r="J30" i="12"/>
  <c r="I30" i="12"/>
  <c r="F30" i="12"/>
  <c r="F30" i="13" s="1"/>
  <c r="B30" i="12"/>
  <c r="B30" i="13" s="1"/>
  <c r="B31" i="14" s="1"/>
  <c r="D30" i="12"/>
  <c r="I34" i="7"/>
  <c r="I31" i="21"/>
  <c r="I31" i="15"/>
  <c r="I31" i="16" s="1"/>
  <c r="I31" i="8"/>
  <c r="I31" i="9"/>
  <c r="I31" i="11" s="1"/>
  <c r="E34" i="7"/>
  <c r="E31" i="21"/>
  <c r="E31" i="15"/>
  <c r="E31" i="16" s="1"/>
  <c r="E31" i="8"/>
  <c r="E31" i="9"/>
  <c r="E31" i="11" s="1"/>
  <c r="D34" i="7"/>
  <c r="D31" i="21"/>
  <c r="D31" i="15"/>
  <c r="D31" i="16" s="1"/>
  <c r="D31" i="8"/>
  <c r="D31" i="9"/>
  <c r="D31" i="11" s="1"/>
  <c r="D30" i="13"/>
  <c r="D31" i="14" s="1"/>
  <c r="K30" i="12"/>
  <c r="K30" i="13" s="1"/>
  <c r="H30" i="13"/>
  <c r="K34" i="7"/>
  <c r="K31" i="21"/>
  <c r="K31" i="15"/>
  <c r="K31" i="16" s="1"/>
  <c r="K31" i="8"/>
  <c r="K31" i="9"/>
  <c r="K31" i="11" s="1"/>
  <c r="C35" i="7"/>
  <c r="C32" i="21"/>
  <c r="C32" i="15"/>
  <c r="C32" i="16" s="1"/>
  <c r="C32" i="8"/>
  <c r="C32" i="9"/>
  <c r="J30" i="13"/>
  <c r="C31" i="11"/>
  <c r="C30" i="12"/>
  <c r="C30" i="13" s="1"/>
  <c r="C31" i="14" s="1"/>
  <c r="G34" i="7"/>
  <c r="G31" i="21"/>
  <c r="G31" i="15"/>
  <c r="G31" i="16" s="1"/>
  <c r="G31" i="8"/>
  <c r="G31" i="9"/>
  <c r="G31" i="11" s="1"/>
  <c r="E30" i="12"/>
  <c r="B34" i="7"/>
  <c r="B31" i="21"/>
  <c r="B31" i="15"/>
  <c r="B31" i="16" s="1"/>
  <c r="B31" i="8"/>
  <c r="B31" i="9"/>
  <c r="B31" i="11" s="1"/>
  <c r="G30" i="12"/>
  <c r="G30" i="13" s="1"/>
  <c r="J34" i="7"/>
  <c r="J31" i="21"/>
  <c r="J31" i="15"/>
  <c r="J31" i="16" s="1"/>
  <c r="J31" i="8"/>
  <c r="J31" i="9"/>
  <c r="J31" i="11" s="1"/>
  <c r="F34" i="7"/>
  <c r="F31" i="21"/>
  <c r="F31" i="15"/>
  <c r="F31" i="16" s="1"/>
  <c r="F31" i="8"/>
  <c r="F31" i="9"/>
  <c r="F31" i="11" s="1"/>
  <c r="H34" i="7"/>
  <c r="H31" i="21"/>
  <c r="H31" i="15"/>
  <c r="H31" i="16" s="1"/>
  <c r="H31" i="8"/>
  <c r="H31" i="9"/>
  <c r="H31" i="11" s="1"/>
  <c r="I30" i="13"/>
  <c r="I31" i="14" s="1"/>
  <c r="E30" i="13"/>
  <c r="E31" i="14" s="1"/>
  <c r="B34" i="20"/>
  <c r="K31" i="12" l="1"/>
  <c r="F31" i="12"/>
  <c r="F31" i="13" s="1"/>
  <c r="G31" i="12"/>
  <c r="G31" i="13" s="1"/>
  <c r="J31" i="12"/>
  <c r="J31" i="13" s="1"/>
  <c r="D31" i="12"/>
  <c r="H31" i="12"/>
  <c r="H31" i="13" s="1"/>
  <c r="I31" i="12"/>
  <c r="I31" i="13" s="1"/>
  <c r="B31" i="12"/>
  <c r="B31" i="13" s="1"/>
  <c r="B32" i="14" s="1"/>
  <c r="J35" i="7"/>
  <c r="J32" i="21"/>
  <c r="J32" i="15"/>
  <c r="J32" i="16" s="1"/>
  <c r="J32" i="8"/>
  <c r="J32" i="9"/>
  <c r="J32" i="11" s="1"/>
  <c r="C32" i="11"/>
  <c r="C31" i="12"/>
  <c r="C31" i="13" s="1"/>
  <c r="C32" i="14" s="1"/>
  <c r="K31" i="13"/>
  <c r="I35" i="7"/>
  <c r="I32" i="21"/>
  <c r="I32" i="15"/>
  <c r="I32" i="16" s="1"/>
  <c r="I32" i="8"/>
  <c r="I32" i="9"/>
  <c r="I32" i="11" s="1"/>
  <c r="D31" i="13"/>
  <c r="D32" i="14" s="1"/>
  <c r="K35" i="7"/>
  <c r="K32" i="21"/>
  <c r="K32" i="15"/>
  <c r="K32" i="16" s="1"/>
  <c r="K32" i="8"/>
  <c r="K32" i="9"/>
  <c r="K32" i="11" s="1"/>
  <c r="D35" i="7"/>
  <c r="D32" i="21"/>
  <c r="D32" i="15"/>
  <c r="D32" i="16" s="1"/>
  <c r="D32" i="8"/>
  <c r="D32" i="9"/>
  <c r="D32" i="11" s="1"/>
  <c r="E35" i="7"/>
  <c r="E32" i="21"/>
  <c r="E32" i="15"/>
  <c r="E32" i="16" s="1"/>
  <c r="E32" i="8"/>
  <c r="E32" i="9"/>
  <c r="E32" i="11" s="1"/>
  <c r="E31" i="12"/>
  <c r="E31" i="13" s="1"/>
  <c r="E32" i="14" s="1"/>
  <c r="F35" i="7"/>
  <c r="F32" i="21"/>
  <c r="F32" i="15"/>
  <c r="F32" i="16" s="1"/>
  <c r="F32" i="8"/>
  <c r="F32" i="9"/>
  <c r="F32" i="11" s="1"/>
  <c r="H35" i="7"/>
  <c r="H32" i="21"/>
  <c r="H32" i="15"/>
  <c r="H32" i="16" s="1"/>
  <c r="H32" i="8"/>
  <c r="H32" i="9"/>
  <c r="H32" i="11" s="1"/>
  <c r="B35" i="7"/>
  <c r="B32" i="21"/>
  <c r="B32" i="15"/>
  <c r="B32" i="16" s="1"/>
  <c r="B32" i="8"/>
  <c r="B32" i="9"/>
  <c r="B32" i="11" s="1"/>
  <c r="G35" i="7"/>
  <c r="G32" i="21"/>
  <c r="G32" i="15"/>
  <c r="G32" i="16" s="1"/>
  <c r="G32" i="8"/>
  <c r="G32" i="9"/>
  <c r="G32" i="11" s="1"/>
  <c r="C36" i="7"/>
  <c r="C33" i="21"/>
  <c r="C33" i="15"/>
  <c r="C33" i="16" s="1"/>
  <c r="C33" i="8"/>
  <c r="C33" i="9"/>
  <c r="B35" i="20"/>
  <c r="F32" i="12" l="1"/>
  <c r="J32" i="12"/>
  <c r="K32" i="12"/>
  <c r="H33" i="11"/>
  <c r="H32" i="12"/>
  <c r="H32" i="13" s="1"/>
  <c r="D32" i="12"/>
  <c r="D32" i="13" s="1"/>
  <c r="D33" i="14" s="1"/>
  <c r="B32" i="12"/>
  <c r="B32" i="13" s="1"/>
  <c r="B33" i="14" s="1"/>
  <c r="G36" i="7"/>
  <c r="G33" i="21"/>
  <c r="G33" i="15"/>
  <c r="G33" i="16" s="1"/>
  <c r="G33" i="8"/>
  <c r="G33" i="9"/>
  <c r="F36" i="7"/>
  <c r="F33" i="21"/>
  <c r="F33" i="15"/>
  <c r="F33" i="16" s="1"/>
  <c r="F33" i="8"/>
  <c r="F33" i="9"/>
  <c r="F33" i="11" s="1"/>
  <c r="E36" i="7"/>
  <c r="E33" i="21"/>
  <c r="E33" i="15"/>
  <c r="E33" i="16" s="1"/>
  <c r="E33" i="8"/>
  <c r="E33" i="9"/>
  <c r="E33" i="11" s="1"/>
  <c r="K32" i="13"/>
  <c r="J32" i="13"/>
  <c r="I32" i="12"/>
  <c r="I32" i="13" s="1"/>
  <c r="G33" i="11"/>
  <c r="G32" i="12"/>
  <c r="H36" i="7"/>
  <c r="H33" i="21"/>
  <c r="H33" i="15"/>
  <c r="H33" i="16" s="1"/>
  <c r="H33" i="8"/>
  <c r="H33" i="9"/>
  <c r="K36" i="7"/>
  <c r="K33" i="21"/>
  <c r="K33" i="15"/>
  <c r="K33" i="16" s="1"/>
  <c r="K33" i="8"/>
  <c r="K33" i="9"/>
  <c r="K33" i="11" s="1"/>
  <c r="I36" i="7"/>
  <c r="I33" i="21"/>
  <c r="I33" i="15"/>
  <c r="I33" i="16" s="1"/>
  <c r="I33" i="8"/>
  <c r="I33" i="9"/>
  <c r="I33" i="11" s="1"/>
  <c r="J36" i="7"/>
  <c r="J33" i="21"/>
  <c r="J33" i="15"/>
  <c r="J33" i="16" s="1"/>
  <c r="J33" i="8"/>
  <c r="J33" i="9"/>
  <c r="J33" i="11" s="1"/>
  <c r="B36" i="7"/>
  <c r="B33" i="21"/>
  <c r="B33" i="15"/>
  <c r="B33" i="16" s="1"/>
  <c r="B33" i="8"/>
  <c r="B33" i="9"/>
  <c r="B33" i="11" s="1"/>
  <c r="F32" i="13"/>
  <c r="D36" i="7"/>
  <c r="D33" i="21"/>
  <c r="D33" i="15"/>
  <c r="D33" i="16" s="1"/>
  <c r="D33" i="8"/>
  <c r="D33" i="9"/>
  <c r="D33" i="11" s="1"/>
  <c r="C33" i="11"/>
  <c r="C32" i="12"/>
  <c r="C32" i="13" s="1"/>
  <c r="C33" i="14" s="1"/>
  <c r="C37" i="7"/>
  <c r="C34" i="21"/>
  <c r="C34" i="15"/>
  <c r="C34" i="16" s="1"/>
  <c r="C34" i="8"/>
  <c r="C34" i="9"/>
  <c r="E32" i="12"/>
  <c r="E32" i="13" s="1"/>
  <c r="E33" i="14" s="1"/>
  <c r="G32" i="13"/>
  <c r="B36" i="20"/>
  <c r="B33" i="12" l="1"/>
  <c r="I33" i="12"/>
  <c r="K33" i="12"/>
  <c r="K33" i="13" s="1"/>
  <c r="D33" i="12"/>
  <c r="D33" i="13" s="1"/>
  <c r="D34" i="14" s="1"/>
  <c r="F33" i="12"/>
  <c r="G37" i="7"/>
  <c r="G34" i="21"/>
  <c r="G34" i="15"/>
  <c r="G34" i="16" s="1"/>
  <c r="G34" i="8"/>
  <c r="G34" i="9"/>
  <c r="H37" i="7"/>
  <c r="H34" i="21"/>
  <c r="H34" i="15"/>
  <c r="H34" i="16" s="1"/>
  <c r="H34" i="8"/>
  <c r="H34" i="9"/>
  <c r="H34" i="11" s="1"/>
  <c r="H33" i="12"/>
  <c r="H33" i="13" s="1"/>
  <c r="E33" i="12"/>
  <c r="J37" i="7"/>
  <c r="J34" i="21"/>
  <c r="J34" i="15"/>
  <c r="J34" i="16" s="1"/>
  <c r="J34" i="8"/>
  <c r="J34" i="9"/>
  <c r="J34" i="11" s="1"/>
  <c r="I33" i="13"/>
  <c r="B37" i="7"/>
  <c r="B34" i="21"/>
  <c r="B34" i="15"/>
  <c r="B34" i="16" s="1"/>
  <c r="B34" i="8"/>
  <c r="B34" i="9"/>
  <c r="B34" i="11" s="1"/>
  <c r="J33" i="12"/>
  <c r="J33" i="13" s="1"/>
  <c r="F33" i="13"/>
  <c r="K37" i="7"/>
  <c r="K34" i="21"/>
  <c r="K34" i="15"/>
  <c r="K34" i="16" s="1"/>
  <c r="K34" i="8"/>
  <c r="K34" i="9"/>
  <c r="K34" i="11" s="1"/>
  <c r="D37" i="7"/>
  <c r="D34" i="21"/>
  <c r="D34" i="15"/>
  <c r="D34" i="16" s="1"/>
  <c r="D34" i="8"/>
  <c r="D34" i="9"/>
  <c r="D34" i="11" s="1"/>
  <c r="C34" i="11"/>
  <c r="C33" i="12"/>
  <c r="C33" i="13" s="1"/>
  <c r="C34" i="14" s="1"/>
  <c r="B33" i="13"/>
  <c r="B34" i="14" s="1"/>
  <c r="E33" i="13"/>
  <c r="F37" i="7"/>
  <c r="F34" i="21"/>
  <c r="F34" i="15"/>
  <c r="F34" i="16" s="1"/>
  <c r="F34" i="8"/>
  <c r="F34" i="9"/>
  <c r="F34" i="11" s="1"/>
  <c r="G34" i="11"/>
  <c r="G33" i="12"/>
  <c r="C38" i="7"/>
  <c r="C35" i="21"/>
  <c r="C35" i="15"/>
  <c r="C35" i="16" s="1"/>
  <c r="C35" i="8"/>
  <c r="C35" i="9"/>
  <c r="I37" i="7"/>
  <c r="I34" i="21"/>
  <c r="I34" i="15"/>
  <c r="I34" i="16" s="1"/>
  <c r="I34" i="8"/>
  <c r="I34" i="9"/>
  <c r="I34" i="11" s="1"/>
  <c r="E37" i="7"/>
  <c r="E34" i="21"/>
  <c r="E34" i="15"/>
  <c r="E34" i="16" s="1"/>
  <c r="E34" i="8"/>
  <c r="E34" i="9"/>
  <c r="E34" i="11" s="1"/>
  <c r="G33" i="13"/>
  <c r="B37" i="20"/>
  <c r="E34" i="12" l="1"/>
  <c r="F34" i="12"/>
  <c r="F34" i="13" s="1"/>
  <c r="J34" i="12"/>
  <c r="K34" i="12"/>
  <c r="K34" i="13" s="1"/>
  <c r="B34" i="12"/>
  <c r="B34" i="13" s="1"/>
  <c r="B35" i="14" s="1"/>
  <c r="I34" i="12"/>
  <c r="I34" i="13" s="1"/>
  <c r="C39" i="7"/>
  <c r="C36" i="21"/>
  <c r="C36" i="15"/>
  <c r="C36" i="16" s="1"/>
  <c r="C36" i="8"/>
  <c r="C36" i="9"/>
  <c r="B38" i="7"/>
  <c r="B35" i="21"/>
  <c r="B35" i="15"/>
  <c r="B35" i="16" s="1"/>
  <c r="B35" i="8"/>
  <c r="B35" i="9"/>
  <c r="B35" i="11" s="1"/>
  <c r="D34" i="12"/>
  <c r="D38" i="7"/>
  <c r="D35" i="21"/>
  <c r="D35" i="15"/>
  <c r="D35" i="16" s="1"/>
  <c r="D35" i="8"/>
  <c r="D35" i="9"/>
  <c r="D35" i="11" s="1"/>
  <c r="H34" i="12"/>
  <c r="H34" i="13" s="1"/>
  <c r="I38" i="7"/>
  <c r="I35" i="21"/>
  <c r="I35" i="15"/>
  <c r="I35" i="16" s="1"/>
  <c r="I35" i="8"/>
  <c r="I35" i="9"/>
  <c r="I35" i="11" s="1"/>
  <c r="J34" i="13"/>
  <c r="G34" i="12"/>
  <c r="G34" i="13" s="1"/>
  <c r="C35" i="11"/>
  <c r="C34" i="12"/>
  <c r="C34" i="13" s="1"/>
  <c r="C35" i="14" s="1"/>
  <c r="F38" i="7"/>
  <c r="F35" i="21"/>
  <c r="F35" i="15"/>
  <c r="F35" i="16" s="1"/>
  <c r="F35" i="8"/>
  <c r="F35" i="9"/>
  <c r="F35" i="11" s="1"/>
  <c r="G38" i="7"/>
  <c r="G35" i="21"/>
  <c r="G35" i="15"/>
  <c r="G35" i="16" s="1"/>
  <c r="G35" i="8"/>
  <c r="G35" i="9"/>
  <c r="G35" i="11" s="1"/>
  <c r="J38" i="7"/>
  <c r="J35" i="21"/>
  <c r="J35" i="15"/>
  <c r="J35" i="16" s="1"/>
  <c r="J35" i="8"/>
  <c r="J35" i="9"/>
  <c r="J35" i="11" s="1"/>
  <c r="E34" i="13"/>
  <c r="E38" i="7"/>
  <c r="E35" i="21"/>
  <c r="E35" i="15"/>
  <c r="E35" i="16" s="1"/>
  <c r="E35" i="8"/>
  <c r="E35" i="9"/>
  <c r="E35" i="11" s="1"/>
  <c r="D34" i="13"/>
  <c r="D35" i="14" s="1"/>
  <c r="K38" i="7"/>
  <c r="K35" i="21"/>
  <c r="K35" i="15"/>
  <c r="K35" i="16" s="1"/>
  <c r="K35" i="8"/>
  <c r="K35" i="9"/>
  <c r="K35" i="11" s="1"/>
  <c r="H38" i="7"/>
  <c r="H35" i="21"/>
  <c r="H35" i="15"/>
  <c r="H35" i="16" s="1"/>
  <c r="H35" i="8"/>
  <c r="H35" i="9"/>
  <c r="H35" i="11" s="1"/>
  <c r="B38" i="20"/>
  <c r="E35" i="12" l="1"/>
  <c r="B35" i="12"/>
  <c r="K35" i="12"/>
  <c r="K35" i="13" s="1"/>
  <c r="H35" i="12"/>
  <c r="H35" i="13" s="1"/>
  <c r="I35" i="12"/>
  <c r="F35" i="12"/>
  <c r="J35" i="12"/>
  <c r="J35" i="13" s="1"/>
  <c r="G35" i="13"/>
  <c r="D35" i="12"/>
  <c r="G35" i="12"/>
  <c r="C40" i="7"/>
  <c r="C37" i="21"/>
  <c r="C37" i="15"/>
  <c r="C37" i="16" s="1"/>
  <c r="C37" i="8"/>
  <c r="C37" i="9"/>
  <c r="K39" i="7"/>
  <c r="K36" i="21"/>
  <c r="K36" i="15"/>
  <c r="K36" i="16" s="1"/>
  <c r="K36" i="8"/>
  <c r="K36" i="9"/>
  <c r="K36" i="11" s="1"/>
  <c r="I35" i="13"/>
  <c r="E39" i="7"/>
  <c r="E36" i="21"/>
  <c r="E36" i="15"/>
  <c r="E36" i="16" s="1"/>
  <c r="E36" i="8"/>
  <c r="E36" i="9"/>
  <c r="E36" i="11" s="1"/>
  <c r="F39" i="7"/>
  <c r="F36" i="21"/>
  <c r="F36" i="15"/>
  <c r="F36" i="16" s="1"/>
  <c r="F36" i="8"/>
  <c r="F36" i="9"/>
  <c r="F36" i="11" s="1"/>
  <c r="G39" i="7"/>
  <c r="G36" i="21"/>
  <c r="G36" i="15"/>
  <c r="G36" i="16" s="1"/>
  <c r="G36" i="8"/>
  <c r="G36" i="9"/>
  <c r="G36" i="11" s="1"/>
  <c r="C36" i="11"/>
  <c r="C35" i="12"/>
  <c r="C35" i="13" s="1"/>
  <c r="C36" i="14" s="1"/>
  <c r="B35" i="13"/>
  <c r="B36" i="14" s="1"/>
  <c r="H39" i="7"/>
  <c r="H36" i="21"/>
  <c r="H36" i="15"/>
  <c r="H36" i="16" s="1"/>
  <c r="H36" i="8"/>
  <c r="H36" i="9"/>
  <c r="H36" i="11" s="1"/>
  <c r="J39" i="7"/>
  <c r="J36" i="21"/>
  <c r="J36" i="15"/>
  <c r="J36" i="16" s="1"/>
  <c r="J36" i="8"/>
  <c r="J36" i="9"/>
  <c r="J36" i="11" s="1"/>
  <c r="D39" i="7"/>
  <c r="D36" i="21"/>
  <c r="D36" i="15"/>
  <c r="D36" i="16" s="1"/>
  <c r="D36" i="8"/>
  <c r="D36" i="9"/>
  <c r="D36" i="11" s="1"/>
  <c r="B39" i="7"/>
  <c r="B36" i="21"/>
  <c r="B36" i="15"/>
  <c r="B36" i="16" s="1"/>
  <c r="B36" i="8"/>
  <c r="B36" i="9"/>
  <c r="B36" i="11" s="1"/>
  <c r="D35" i="13"/>
  <c r="D36" i="14" s="1"/>
  <c r="E35" i="13"/>
  <c r="F35" i="13"/>
  <c r="I39" i="7"/>
  <c r="I36" i="21"/>
  <c r="I36" i="15"/>
  <c r="I36" i="16" s="1"/>
  <c r="I36" i="8"/>
  <c r="I36" i="9"/>
  <c r="I36" i="11" s="1"/>
  <c r="B39" i="20"/>
  <c r="B36" i="12" l="1"/>
  <c r="H36" i="12"/>
  <c r="I36" i="12"/>
  <c r="I36" i="13" s="1"/>
  <c r="E36" i="12"/>
  <c r="J36" i="12"/>
  <c r="J36" i="13" s="1"/>
  <c r="G36" i="12"/>
  <c r="G36" i="13" s="1"/>
  <c r="K36" i="12"/>
  <c r="K36" i="13" s="1"/>
  <c r="F36" i="12"/>
  <c r="F36" i="13" s="1"/>
  <c r="D37" i="11"/>
  <c r="D36" i="12"/>
  <c r="H36" i="13"/>
  <c r="C41" i="7"/>
  <c r="C38" i="21"/>
  <c r="C38" i="15"/>
  <c r="C38" i="16" s="1"/>
  <c r="C38" i="8"/>
  <c r="C38" i="9"/>
  <c r="C37" i="11"/>
  <c r="C36" i="12"/>
  <c r="C36" i="13" s="1"/>
  <c r="C37" i="14" s="1"/>
  <c r="D40" i="7"/>
  <c r="D37" i="21"/>
  <c r="D37" i="15"/>
  <c r="D37" i="16" s="1"/>
  <c r="D37" i="8"/>
  <c r="D37" i="9"/>
  <c r="I40" i="7"/>
  <c r="I37" i="21"/>
  <c r="I37" i="15"/>
  <c r="I37" i="16" s="1"/>
  <c r="I37" i="8"/>
  <c r="I37" i="9"/>
  <c r="I37" i="11" s="1"/>
  <c r="F40" i="7"/>
  <c r="F37" i="21"/>
  <c r="F37" i="15"/>
  <c r="F37" i="16" s="1"/>
  <c r="F37" i="8"/>
  <c r="F37" i="9"/>
  <c r="F37" i="11" s="1"/>
  <c r="H40" i="7"/>
  <c r="H37" i="21"/>
  <c r="H37" i="15"/>
  <c r="H37" i="16" s="1"/>
  <c r="H37" i="8"/>
  <c r="H37" i="9"/>
  <c r="H37" i="11" s="1"/>
  <c r="G40" i="7"/>
  <c r="G37" i="21"/>
  <c r="G37" i="15"/>
  <c r="G37" i="16" s="1"/>
  <c r="G37" i="8"/>
  <c r="G37" i="9"/>
  <c r="G37" i="11" s="1"/>
  <c r="K40" i="7"/>
  <c r="K37" i="21"/>
  <c r="K37" i="15"/>
  <c r="K37" i="16" s="1"/>
  <c r="K37" i="8"/>
  <c r="K37" i="9"/>
  <c r="K37" i="11" s="1"/>
  <c r="B36" i="13"/>
  <c r="B37" i="14" s="1"/>
  <c r="E36" i="13"/>
  <c r="B40" i="7"/>
  <c r="B37" i="21"/>
  <c r="B37" i="15"/>
  <c r="B37" i="16" s="1"/>
  <c r="B37" i="8"/>
  <c r="B37" i="9"/>
  <c r="B37" i="11" s="1"/>
  <c r="D36" i="13"/>
  <c r="D37" i="14" s="1"/>
  <c r="J40" i="7"/>
  <c r="J37" i="21"/>
  <c r="J37" i="15"/>
  <c r="J37" i="16" s="1"/>
  <c r="J37" i="8"/>
  <c r="J37" i="9"/>
  <c r="J37" i="11" s="1"/>
  <c r="E40" i="7"/>
  <c r="E37" i="21"/>
  <c r="E37" i="15"/>
  <c r="E37" i="16" s="1"/>
  <c r="E37" i="8"/>
  <c r="E37" i="9"/>
  <c r="E37" i="11" s="1"/>
  <c r="B40" i="20"/>
  <c r="I37" i="12" l="1"/>
  <c r="E37" i="12"/>
  <c r="E37" i="13" s="1"/>
  <c r="G37" i="12"/>
  <c r="B37" i="12"/>
  <c r="J37" i="12"/>
  <c r="J37" i="13" s="1"/>
  <c r="F41" i="7"/>
  <c r="F38" i="21"/>
  <c r="F38" i="15"/>
  <c r="F38" i="16" s="1"/>
  <c r="F38" i="8"/>
  <c r="F38" i="9"/>
  <c r="F38" i="11" s="1"/>
  <c r="F37" i="12"/>
  <c r="C42" i="7"/>
  <c r="C39" i="21"/>
  <c r="C39" i="15"/>
  <c r="C39" i="16" s="1"/>
  <c r="C39" i="8"/>
  <c r="C39" i="9"/>
  <c r="B41" i="7"/>
  <c r="B38" i="21"/>
  <c r="B38" i="15"/>
  <c r="B38" i="16" s="1"/>
  <c r="B38" i="8"/>
  <c r="B38" i="9"/>
  <c r="B38" i="11" s="1"/>
  <c r="G37" i="13"/>
  <c r="K37" i="12"/>
  <c r="K37" i="13" s="1"/>
  <c r="K41" i="7"/>
  <c r="K38" i="21"/>
  <c r="K38" i="15"/>
  <c r="K38" i="16" s="1"/>
  <c r="K38" i="8"/>
  <c r="K38" i="9"/>
  <c r="K38" i="11" s="1"/>
  <c r="J41" i="7"/>
  <c r="J38" i="21"/>
  <c r="J38" i="15"/>
  <c r="J38" i="16" s="1"/>
  <c r="J38" i="8"/>
  <c r="J38" i="9"/>
  <c r="J38" i="11" s="1"/>
  <c r="D41" i="7"/>
  <c r="D38" i="21"/>
  <c r="D38" i="15"/>
  <c r="D38" i="16" s="1"/>
  <c r="D38" i="8"/>
  <c r="D38" i="9"/>
  <c r="D38" i="11" s="1"/>
  <c r="B37" i="13"/>
  <c r="B38" i="14" s="1"/>
  <c r="C38" i="11"/>
  <c r="C37" i="12"/>
  <c r="C37" i="13" s="1"/>
  <c r="C38" i="14" s="1"/>
  <c r="H38" i="11"/>
  <c r="H37" i="12"/>
  <c r="H37" i="13" s="1"/>
  <c r="H41" i="7"/>
  <c r="H38" i="21"/>
  <c r="H38" i="15"/>
  <c r="H38" i="16" s="1"/>
  <c r="H38" i="8"/>
  <c r="H38" i="9"/>
  <c r="F37" i="13"/>
  <c r="I41" i="7"/>
  <c r="I38" i="21"/>
  <c r="I38" i="15"/>
  <c r="I38" i="16" s="1"/>
  <c r="I38" i="8"/>
  <c r="I38" i="9"/>
  <c r="I38" i="11" s="1"/>
  <c r="D37" i="12"/>
  <c r="D37" i="13" s="1"/>
  <c r="D38" i="14" s="1"/>
  <c r="I37" i="13"/>
  <c r="E41" i="7"/>
  <c r="E38" i="21"/>
  <c r="E38" i="15"/>
  <c r="E38" i="16" s="1"/>
  <c r="E38" i="8"/>
  <c r="E38" i="9"/>
  <c r="E38" i="11" s="1"/>
  <c r="G41" i="7"/>
  <c r="G38" i="21"/>
  <c r="G38" i="15"/>
  <c r="G38" i="16" s="1"/>
  <c r="G38" i="8"/>
  <c r="G38" i="9"/>
  <c r="G38" i="11" s="1"/>
  <c r="B41" i="20"/>
  <c r="J38" i="12" l="1"/>
  <c r="E38" i="12"/>
  <c r="G38" i="12"/>
  <c r="G38" i="13" s="1"/>
  <c r="F38" i="12"/>
  <c r="F38" i="13" s="1"/>
  <c r="I38" i="12"/>
  <c r="I38" i="13" s="1"/>
  <c r="D38" i="12"/>
  <c r="D38" i="13" s="1"/>
  <c r="D39" i="14" s="1"/>
  <c r="K38" i="12"/>
  <c r="K38" i="13" s="1"/>
  <c r="B38" i="12"/>
  <c r="B38" i="13" s="1"/>
  <c r="B39" i="14" s="1"/>
  <c r="J42" i="7"/>
  <c r="J39" i="21"/>
  <c r="J39" i="15"/>
  <c r="J39" i="16" s="1"/>
  <c r="J39" i="8"/>
  <c r="J39" i="9"/>
  <c r="J39" i="11" s="1"/>
  <c r="H42" i="7"/>
  <c r="H39" i="21"/>
  <c r="H39" i="15"/>
  <c r="H39" i="16" s="1"/>
  <c r="H39" i="8"/>
  <c r="H39" i="9"/>
  <c r="E42" i="7"/>
  <c r="E39" i="21"/>
  <c r="E39" i="15"/>
  <c r="E39" i="16" s="1"/>
  <c r="E39" i="8"/>
  <c r="E39" i="9"/>
  <c r="E39" i="11" s="1"/>
  <c r="C43" i="7"/>
  <c r="C40" i="21"/>
  <c r="C40" i="15"/>
  <c r="C40" i="16" s="1"/>
  <c r="C40" i="8"/>
  <c r="C40" i="9"/>
  <c r="F42" i="7"/>
  <c r="F39" i="21"/>
  <c r="F39" i="15"/>
  <c r="F39" i="16" s="1"/>
  <c r="F39" i="8"/>
  <c r="F39" i="9"/>
  <c r="F39" i="11" s="1"/>
  <c r="I42" i="7"/>
  <c r="I39" i="21"/>
  <c r="I39" i="15"/>
  <c r="I39" i="16" s="1"/>
  <c r="I39" i="8"/>
  <c r="I39" i="9"/>
  <c r="I39" i="11" s="1"/>
  <c r="E38" i="13"/>
  <c r="H39" i="11"/>
  <c r="H38" i="12"/>
  <c r="H38" i="13" s="1"/>
  <c r="D42" i="7"/>
  <c r="D39" i="21"/>
  <c r="D39" i="15"/>
  <c r="D39" i="16" s="1"/>
  <c r="D39" i="8"/>
  <c r="D39" i="9"/>
  <c r="D39" i="11" s="1"/>
  <c r="G42" i="7"/>
  <c r="G39" i="21"/>
  <c r="G39" i="15"/>
  <c r="G39" i="16" s="1"/>
  <c r="G39" i="8"/>
  <c r="G39" i="9"/>
  <c r="G39" i="11" s="1"/>
  <c r="C39" i="11"/>
  <c r="C38" i="12"/>
  <c r="C38" i="13" s="1"/>
  <c r="C39" i="14" s="1"/>
  <c r="J38" i="13"/>
  <c r="K42" i="7"/>
  <c r="K39" i="21"/>
  <c r="K39" i="15"/>
  <c r="K39" i="16" s="1"/>
  <c r="K39" i="8"/>
  <c r="K39" i="9"/>
  <c r="K39" i="11" s="1"/>
  <c r="B42" i="7"/>
  <c r="B39" i="21"/>
  <c r="B39" i="15"/>
  <c r="B39" i="16" s="1"/>
  <c r="B39" i="8"/>
  <c r="B39" i="9"/>
  <c r="B39" i="11" s="1"/>
  <c r="B42" i="20"/>
  <c r="F39" i="12" l="1"/>
  <c r="E39" i="12"/>
  <c r="J39" i="12"/>
  <c r="D39" i="12"/>
  <c r="D39" i="13" s="1"/>
  <c r="D40" i="14" s="1"/>
  <c r="K39" i="12"/>
  <c r="B39" i="12"/>
  <c r="B39" i="13" s="1"/>
  <c r="B40" i="14" s="1"/>
  <c r="I39" i="12"/>
  <c r="I39" i="13" s="1"/>
  <c r="G40" i="11"/>
  <c r="G39" i="12"/>
  <c r="G39" i="13" s="1"/>
  <c r="H39" i="12"/>
  <c r="I43" i="7"/>
  <c r="I40" i="21"/>
  <c r="I40" i="15"/>
  <c r="I40" i="16" s="1"/>
  <c r="I40" i="8"/>
  <c r="I40" i="9"/>
  <c r="I40" i="11" s="1"/>
  <c r="E43" i="7"/>
  <c r="E40" i="21"/>
  <c r="E40" i="15"/>
  <c r="E40" i="16" s="1"/>
  <c r="E40" i="8"/>
  <c r="E40" i="9"/>
  <c r="E40" i="11" s="1"/>
  <c r="J39" i="13"/>
  <c r="G43" i="7"/>
  <c r="G40" i="21"/>
  <c r="G40" i="15"/>
  <c r="G40" i="16" s="1"/>
  <c r="G40" i="8"/>
  <c r="G40" i="9"/>
  <c r="F39" i="13"/>
  <c r="C44" i="7"/>
  <c r="C41" i="21"/>
  <c r="C41" i="15"/>
  <c r="C41" i="16" s="1"/>
  <c r="C41" i="8"/>
  <c r="C41" i="9"/>
  <c r="J43" i="7"/>
  <c r="J40" i="21"/>
  <c r="J40" i="15"/>
  <c r="J40" i="16" s="1"/>
  <c r="J40" i="8"/>
  <c r="J40" i="9"/>
  <c r="J40" i="11" s="1"/>
  <c r="C40" i="11"/>
  <c r="C39" i="12"/>
  <c r="C39" i="13" s="1"/>
  <c r="C40" i="14" s="1"/>
  <c r="F43" i="7"/>
  <c r="F40" i="21"/>
  <c r="F40" i="15"/>
  <c r="F40" i="16" s="1"/>
  <c r="F40" i="8"/>
  <c r="F40" i="9"/>
  <c r="F40" i="11" s="1"/>
  <c r="E39" i="13"/>
  <c r="K43" i="7"/>
  <c r="K40" i="21"/>
  <c r="K40" i="15"/>
  <c r="K40" i="16" s="1"/>
  <c r="K40" i="8"/>
  <c r="K40" i="9"/>
  <c r="K40" i="11" s="1"/>
  <c r="H39" i="13"/>
  <c r="B43" i="7"/>
  <c r="B40" i="21"/>
  <c r="B40" i="15"/>
  <c r="B40" i="16" s="1"/>
  <c r="B40" i="8"/>
  <c r="B40" i="9"/>
  <c r="B40" i="11" s="1"/>
  <c r="H43" i="7"/>
  <c r="H40" i="21"/>
  <c r="H40" i="15"/>
  <c r="H40" i="16" s="1"/>
  <c r="H40" i="8"/>
  <c r="H40" i="9"/>
  <c r="H40" i="11" s="1"/>
  <c r="K39" i="13"/>
  <c r="D43" i="7"/>
  <c r="D40" i="21"/>
  <c r="D40" i="15"/>
  <c r="D40" i="16" s="1"/>
  <c r="D40" i="8"/>
  <c r="D40" i="9"/>
  <c r="D40" i="11" s="1"/>
  <c r="B43" i="20"/>
  <c r="J40" i="12" l="1"/>
  <c r="B40" i="12"/>
  <c r="B40" i="13" s="1"/>
  <c r="B41" i="14" s="1"/>
  <c r="I40" i="12"/>
  <c r="E40" i="12"/>
  <c r="H40" i="12"/>
  <c r="D40" i="12"/>
  <c r="D40" i="13" s="1"/>
  <c r="D41" i="14" s="1"/>
  <c r="F40" i="12"/>
  <c r="F40" i="13" s="1"/>
  <c r="K41" i="11"/>
  <c r="K40" i="12"/>
  <c r="E44" i="7"/>
  <c r="E41" i="21"/>
  <c r="E41" i="15"/>
  <c r="E41" i="16" s="1"/>
  <c r="E41" i="8"/>
  <c r="E41" i="9"/>
  <c r="E41" i="11" s="1"/>
  <c r="K44" i="7"/>
  <c r="K41" i="21"/>
  <c r="K41" i="15"/>
  <c r="K41" i="16" s="1"/>
  <c r="K41" i="8"/>
  <c r="K41" i="9"/>
  <c r="G40" i="12"/>
  <c r="B44" i="7"/>
  <c r="B41" i="21"/>
  <c r="B41" i="15"/>
  <c r="B41" i="16" s="1"/>
  <c r="B41" i="8"/>
  <c r="B41" i="9"/>
  <c r="B41" i="11" s="1"/>
  <c r="G44" i="7"/>
  <c r="G41" i="21"/>
  <c r="G41" i="15"/>
  <c r="G41" i="16" s="1"/>
  <c r="G41" i="8"/>
  <c r="G41" i="9"/>
  <c r="G41" i="11" s="1"/>
  <c r="I40" i="13"/>
  <c r="H40" i="13"/>
  <c r="C45" i="7"/>
  <c r="C42" i="21"/>
  <c r="C42" i="15"/>
  <c r="C42" i="16" s="1"/>
  <c r="C42" i="8"/>
  <c r="C42" i="9"/>
  <c r="J40" i="13"/>
  <c r="D44" i="7"/>
  <c r="D41" i="21"/>
  <c r="D41" i="15"/>
  <c r="D41" i="16" s="1"/>
  <c r="D41" i="8"/>
  <c r="D41" i="9"/>
  <c r="D41" i="11" s="1"/>
  <c r="E40" i="13"/>
  <c r="I44" i="7"/>
  <c r="I41" i="21"/>
  <c r="I41" i="15"/>
  <c r="I41" i="16" s="1"/>
  <c r="I41" i="8"/>
  <c r="I41" i="9"/>
  <c r="I41" i="11" s="1"/>
  <c r="C41" i="11"/>
  <c r="C40" i="12"/>
  <c r="C40" i="13" s="1"/>
  <c r="C41" i="14" s="1"/>
  <c r="K40" i="13"/>
  <c r="J44" i="7"/>
  <c r="J41" i="21"/>
  <c r="J41" i="15"/>
  <c r="J41" i="16" s="1"/>
  <c r="J41" i="8"/>
  <c r="J41" i="9"/>
  <c r="J41" i="11" s="1"/>
  <c r="H44" i="7"/>
  <c r="H41" i="21"/>
  <c r="H41" i="15"/>
  <c r="H41" i="16" s="1"/>
  <c r="H41" i="8"/>
  <c r="H41" i="9"/>
  <c r="H41" i="11" s="1"/>
  <c r="F44" i="7"/>
  <c r="F41" i="21"/>
  <c r="F41" i="15"/>
  <c r="F41" i="16" s="1"/>
  <c r="F41" i="8"/>
  <c r="F41" i="9"/>
  <c r="F41" i="11" s="1"/>
  <c r="G40" i="13"/>
  <c r="B44" i="20"/>
  <c r="H41" i="12" l="1"/>
  <c r="H41" i="13" s="1"/>
  <c r="G41" i="12"/>
  <c r="G41" i="13" s="1"/>
  <c r="E41" i="12"/>
  <c r="D41" i="12"/>
  <c r="D41" i="13" s="1"/>
  <c r="D42" i="14" s="1"/>
  <c r="F41" i="12"/>
  <c r="F41" i="13" s="1"/>
  <c r="J41" i="12"/>
  <c r="J41" i="13" s="1"/>
  <c r="I41" i="12"/>
  <c r="I41" i="13" s="1"/>
  <c r="B41" i="12"/>
  <c r="B41" i="13" s="1"/>
  <c r="B42" i="14" s="1"/>
  <c r="I45" i="7"/>
  <c r="I42" i="21"/>
  <c r="I42" i="15"/>
  <c r="I42" i="16" s="1"/>
  <c r="I42" i="8"/>
  <c r="I42" i="9"/>
  <c r="I42" i="11" s="1"/>
  <c r="K42" i="11"/>
  <c r="K41" i="12"/>
  <c r="K41" i="13" s="1"/>
  <c r="B45" i="7"/>
  <c r="B42" i="21"/>
  <c r="B42" i="15"/>
  <c r="B42" i="16" s="1"/>
  <c r="B42" i="8"/>
  <c r="B42" i="9"/>
  <c r="B42" i="11" s="1"/>
  <c r="K45" i="7"/>
  <c r="K42" i="21"/>
  <c r="K42" i="15"/>
  <c r="K42" i="16" s="1"/>
  <c r="K42" i="8"/>
  <c r="K42" i="9"/>
  <c r="C42" i="11"/>
  <c r="C41" i="12"/>
  <c r="C41" i="13" s="1"/>
  <c r="C42" i="14" s="1"/>
  <c r="E41" i="13"/>
  <c r="J45" i="7"/>
  <c r="J42" i="21"/>
  <c r="J42" i="15"/>
  <c r="J42" i="16" s="1"/>
  <c r="J42" i="8"/>
  <c r="J42" i="9"/>
  <c r="J42" i="11" s="1"/>
  <c r="G45" i="7"/>
  <c r="G42" i="21"/>
  <c r="G42" i="15"/>
  <c r="G42" i="16" s="1"/>
  <c r="G42" i="8"/>
  <c r="G42" i="9"/>
  <c r="G42" i="11" s="1"/>
  <c r="F45" i="7"/>
  <c r="F42" i="21"/>
  <c r="F42" i="15"/>
  <c r="F42" i="16" s="1"/>
  <c r="F42" i="8"/>
  <c r="F42" i="9"/>
  <c r="F42" i="11" s="1"/>
  <c r="D45" i="7"/>
  <c r="D42" i="21"/>
  <c r="D42" i="15"/>
  <c r="D42" i="16" s="1"/>
  <c r="D42" i="8"/>
  <c r="D42" i="9"/>
  <c r="D42" i="11" s="1"/>
  <c r="H45" i="7"/>
  <c r="H42" i="21"/>
  <c r="H42" i="15"/>
  <c r="H42" i="16" s="1"/>
  <c r="H42" i="8"/>
  <c r="H42" i="9"/>
  <c r="H42" i="11" s="1"/>
  <c r="C46" i="7"/>
  <c r="C43" i="21"/>
  <c r="C43" i="15"/>
  <c r="C43" i="16" s="1"/>
  <c r="C43" i="8"/>
  <c r="C43" i="9"/>
  <c r="E45" i="7"/>
  <c r="E42" i="21"/>
  <c r="E42" i="15"/>
  <c r="E42" i="16" s="1"/>
  <c r="E42" i="8"/>
  <c r="E42" i="9"/>
  <c r="E42" i="11" s="1"/>
  <c r="B45" i="20"/>
  <c r="I42" i="12" l="1"/>
  <c r="E42" i="12"/>
  <c r="F42" i="12"/>
  <c r="F42" i="13" s="1"/>
  <c r="D42" i="12"/>
  <c r="D42" i="13" s="1"/>
  <c r="D43" i="14" s="1"/>
  <c r="B42" i="12"/>
  <c r="B42" i="13" s="1"/>
  <c r="B43" i="14" s="1"/>
  <c r="G42" i="12"/>
  <c r="G42" i="13" s="1"/>
  <c r="J42" i="12"/>
  <c r="J42" i="13" s="1"/>
  <c r="H42" i="12"/>
  <c r="H42" i="13" s="1"/>
  <c r="K46" i="7"/>
  <c r="K43" i="21"/>
  <c r="K43" i="15"/>
  <c r="K43" i="16" s="1"/>
  <c r="K43" i="8"/>
  <c r="K43" i="9"/>
  <c r="K43" i="11" s="1"/>
  <c r="K42" i="12"/>
  <c r="K42" i="13" s="1"/>
  <c r="C43" i="11"/>
  <c r="C42" i="12"/>
  <c r="C42" i="13" s="1"/>
  <c r="C43" i="14" s="1"/>
  <c r="H46" i="7"/>
  <c r="H43" i="21"/>
  <c r="H43" i="15"/>
  <c r="H43" i="16" s="1"/>
  <c r="H43" i="8"/>
  <c r="H43" i="9"/>
  <c r="H43" i="11" s="1"/>
  <c r="I42" i="13"/>
  <c r="E42" i="13"/>
  <c r="B46" i="7"/>
  <c r="B43" i="21"/>
  <c r="B43" i="15"/>
  <c r="B43" i="16" s="1"/>
  <c r="B43" i="8"/>
  <c r="B43" i="9"/>
  <c r="B43" i="11" s="1"/>
  <c r="F46" i="7"/>
  <c r="F43" i="21"/>
  <c r="F43" i="15"/>
  <c r="F43" i="16" s="1"/>
  <c r="F43" i="8"/>
  <c r="F43" i="9"/>
  <c r="F43" i="11" s="1"/>
  <c r="C47" i="7"/>
  <c r="C44" i="21"/>
  <c r="C44" i="15"/>
  <c r="C44" i="16" s="1"/>
  <c r="C44" i="8"/>
  <c r="C44" i="9"/>
  <c r="E46" i="7"/>
  <c r="E43" i="21"/>
  <c r="E43" i="15"/>
  <c r="E43" i="16" s="1"/>
  <c r="E43" i="8"/>
  <c r="E43" i="9"/>
  <c r="E43" i="11" s="1"/>
  <c r="D46" i="7"/>
  <c r="D43" i="21"/>
  <c r="D43" i="15"/>
  <c r="D43" i="16" s="1"/>
  <c r="D43" i="8"/>
  <c r="D43" i="9"/>
  <c r="D43" i="11" s="1"/>
  <c r="G46" i="7"/>
  <c r="G43" i="21"/>
  <c r="G43" i="15"/>
  <c r="G43" i="16" s="1"/>
  <c r="G43" i="8"/>
  <c r="G43" i="9"/>
  <c r="G43" i="11" s="1"/>
  <c r="J46" i="7"/>
  <c r="J43" i="21"/>
  <c r="J43" i="15"/>
  <c r="J43" i="16" s="1"/>
  <c r="J43" i="8"/>
  <c r="J43" i="9"/>
  <c r="J43" i="11" s="1"/>
  <c r="I46" i="7"/>
  <c r="I43" i="21"/>
  <c r="I43" i="15"/>
  <c r="I43" i="16" s="1"/>
  <c r="I43" i="8"/>
  <c r="I43" i="9"/>
  <c r="I43" i="11" s="1"/>
  <c r="B46" i="20"/>
  <c r="H43" i="12" l="1"/>
  <c r="G43" i="12"/>
  <c r="B44" i="11"/>
  <c r="B43" i="12"/>
  <c r="B43" i="13" s="1"/>
  <c r="B44" i="14" s="1"/>
  <c r="E43" i="12"/>
  <c r="E43" i="13" s="1"/>
  <c r="K43" i="12"/>
  <c r="K43" i="13" s="1"/>
  <c r="J43" i="12"/>
  <c r="J43" i="13" s="1"/>
  <c r="F43" i="12"/>
  <c r="F43" i="13" s="1"/>
  <c r="D43" i="12"/>
  <c r="D43" i="13" s="1"/>
  <c r="D44" i="14" s="1"/>
  <c r="I43" i="12"/>
  <c r="H43" i="13"/>
  <c r="B47" i="7"/>
  <c r="B44" i="21"/>
  <c r="B44" i="15"/>
  <c r="B44" i="16" s="1"/>
  <c r="B44" i="8"/>
  <c r="B44" i="9"/>
  <c r="J47" i="7"/>
  <c r="J44" i="21"/>
  <c r="J44" i="15"/>
  <c r="J44" i="16" s="1"/>
  <c r="J44" i="8"/>
  <c r="J44" i="9"/>
  <c r="J44" i="11" s="1"/>
  <c r="G43" i="13"/>
  <c r="D47" i="7"/>
  <c r="D44" i="21"/>
  <c r="D44" i="15"/>
  <c r="D44" i="16" s="1"/>
  <c r="D44" i="8"/>
  <c r="D44" i="9"/>
  <c r="D44" i="11" s="1"/>
  <c r="F47" i="7"/>
  <c r="F44" i="21"/>
  <c r="F44" i="15"/>
  <c r="F44" i="16" s="1"/>
  <c r="F44" i="8"/>
  <c r="F44" i="9"/>
  <c r="F44" i="11" s="1"/>
  <c r="H47" i="7"/>
  <c r="H44" i="21"/>
  <c r="H44" i="15"/>
  <c r="H44" i="16" s="1"/>
  <c r="H44" i="8"/>
  <c r="H44" i="9"/>
  <c r="H44" i="11" s="1"/>
  <c r="E47" i="7"/>
  <c r="E44" i="21"/>
  <c r="E44" i="15"/>
  <c r="E44" i="16" s="1"/>
  <c r="E44" i="8"/>
  <c r="E44" i="9"/>
  <c r="E44" i="11" s="1"/>
  <c r="I47" i="7"/>
  <c r="I44" i="21"/>
  <c r="I44" i="15"/>
  <c r="I44" i="16" s="1"/>
  <c r="I44" i="8"/>
  <c r="I44" i="9"/>
  <c r="I44" i="11" s="1"/>
  <c r="K47" i="7"/>
  <c r="K44" i="21"/>
  <c r="K44" i="15"/>
  <c r="K44" i="16" s="1"/>
  <c r="K44" i="8"/>
  <c r="K44" i="9"/>
  <c r="K44" i="11" s="1"/>
  <c r="I43" i="13"/>
  <c r="G47" i="7"/>
  <c r="G44" i="21"/>
  <c r="G44" i="15"/>
  <c r="G44" i="16" s="1"/>
  <c r="G44" i="8"/>
  <c r="G44" i="9"/>
  <c r="G44" i="11" s="1"/>
  <c r="C48" i="7"/>
  <c r="C45" i="21"/>
  <c r="C45" i="15"/>
  <c r="C45" i="16" s="1"/>
  <c r="C45" i="8"/>
  <c r="C45" i="9"/>
  <c r="C44" i="11"/>
  <c r="C43" i="12"/>
  <c r="C43" i="13" s="1"/>
  <c r="C44" i="14" s="1"/>
  <c r="B47" i="20"/>
  <c r="G44" i="12" l="1"/>
  <c r="J44" i="12"/>
  <c r="F44" i="12"/>
  <c r="F44" i="13" s="1"/>
  <c r="H44" i="12"/>
  <c r="H44" i="13" s="1"/>
  <c r="K44" i="12"/>
  <c r="E44" i="12"/>
  <c r="E44" i="13" s="1"/>
  <c r="I44" i="12"/>
  <c r="I44" i="13" s="1"/>
  <c r="F48" i="7"/>
  <c r="F45" i="21"/>
  <c r="F45" i="15"/>
  <c r="F45" i="16" s="1"/>
  <c r="F45" i="8"/>
  <c r="F45" i="9"/>
  <c r="F45" i="11" s="1"/>
  <c r="D44" i="12"/>
  <c r="D44" i="13" s="1"/>
  <c r="D45" i="14" s="1"/>
  <c r="K44" i="13"/>
  <c r="B48" i="7"/>
  <c r="B45" i="21"/>
  <c r="B45" i="15"/>
  <c r="B45" i="16" s="1"/>
  <c r="B45" i="8"/>
  <c r="B45" i="9"/>
  <c r="B45" i="11" s="1"/>
  <c r="B44" i="12"/>
  <c r="B44" i="13" s="1"/>
  <c r="B45" i="14" s="1"/>
  <c r="I48" i="7"/>
  <c r="I45" i="21"/>
  <c r="I45" i="15"/>
  <c r="I45" i="16" s="1"/>
  <c r="I45" i="8"/>
  <c r="I45" i="9"/>
  <c r="I45" i="11" s="1"/>
  <c r="J44" i="13"/>
  <c r="K48" i="7"/>
  <c r="K45" i="21"/>
  <c r="K45" i="15"/>
  <c r="K45" i="16" s="1"/>
  <c r="K45" i="8"/>
  <c r="K45" i="9"/>
  <c r="K45" i="11" s="1"/>
  <c r="H48" i="7"/>
  <c r="H45" i="21"/>
  <c r="H45" i="15"/>
  <c r="H45" i="16" s="1"/>
  <c r="H45" i="8"/>
  <c r="H45" i="9"/>
  <c r="H45" i="11" s="1"/>
  <c r="C45" i="11"/>
  <c r="C44" i="12"/>
  <c r="C44" i="13" s="1"/>
  <c r="C45" i="14" s="1"/>
  <c r="G48" i="7"/>
  <c r="G45" i="21"/>
  <c r="G45" i="15"/>
  <c r="G45" i="16" s="1"/>
  <c r="G45" i="8"/>
  <c r="G45" i="9"/>
  <c r="G45" i="11" s="1"/>
  <c r="J48" i="7"/>
  <c r="J45" i="21"/>
  <c r="J45" i="15"/>
  <c r="J45" i="16" s="1"/>
  <c r="J45" i="8"/>
  <c r="J45" i="9"/>
  <c r="J45" i="11" s="1"/>
  <c r="E48" i="7"/>
  <c r="E45" i="21"/>
  <c r="E45" i="15"/>
  <c r="E45" i="16" s="1"/>
  <c r="E45" i="8"/>
  <c r="E45" i="9"/>
  <c r="E45" i="11" s="1"/>
  <c r="G44" i="13"/>
  <c r="C49" i="7"/>
  <c r="C46" i="21"/>
  <c r="C46" i="15"/>
  <c r="C46" i="16" s="1"/>
  <c r="C46" i="8"/>
  <c r="C46" i="9"/>
  <c r="D48" i="7"/>
  <c r="D45" i="21"/>
  <c r="D45" i="15"/>
  <c r="D45" i="16" s="1"/>
  <c r="D45" i="8"/>
  <c r="D45" i="9"/>
  <c r="D45" i="11" s="1"/>
  <c r="B48" i="20"/>
  <c r="G45" i="12" l="1"/>
  <c r="I45" i="12"/>
  <c r="D45" i="12"/>
  <c r="D45" i="13" s="1"/>
  <c r="D46" i="14" s="1"/>
  <c r="J45" i="12"/>
  <c r="J45" i="13" s="1"/>
  <c r="E45" i="12"/>
  <c r="E45" i="13" s="1"/>
  <c r="F45" i="12"/>
  <c r="F45" i="13" s="1"/>
  <c r="K46" i="11"/>
  <c r="K45" i="12"/>
  <c r="K45" i="13" s="1"/>
  <c r="G45" i="13"/>
  <c r="G49" i="7"/>
  <c r="G46" i="21"/>
  <c r="G46" i="15"/>
  <c r="G46" i="16" s="1"/>
  <c r="G46" i="8"/>
  <c r="G46" i="9"/>
  <c r="G46" i="11" s="1"/>
  <c r="E49" i="7"/>
  <c r="E46" i="21"/>
  <c r="E46" i="15"/>
  <c r="E46" i="16" s="1"/>
  <c r="E46" i="8"/>
  <c r="E46" i="9"/>
  <c r="E46" i="11" s="1"/>
  <c r="K49" i="7"/>
  <c r="K46" i="21"/>
  <c r="K46" i="15"/>
  <c r="K46" i="16" s="1"/>
  <c r="K46" i="8"/>
  <c r="K46" i="9"/>
  <c r="C50" i="7"/>
  <c r="C47" i="21"/>
  <c r="C47" i="15"/>
  <c r="C47" i="16" s="1"/>
  <c r="C47" i="8"/>
  <c r="C47" i="9"/>
  <c r="B46" i="11"/>
  <c r="B45" i="12"/>
  <c r="B45" i="13" s="1"/>
  <c r="B46" i="14" s="1"/>
  <c r="H45" i="12"/>
  <c r="H45" i="13" s="1"/>
  <c r="I45" i="13"/>
  <c r="H49" i="7"/>
  <c r="H46" i="21"/>
  <c r="H46" i="15"/>
  <c r="H46" i="16" s="1"/>
  <c r="H46" i="8"/>
  <c r="H46" i="9"/>
  <c r="H46" i="11" s="1"/>
  <c r="D49" i="7"/>
  <c r="D46" i="21"/>
  <c r="D46" i="15"/>
  <c r="D46" i="16" s="1"/>
  <c r="D46" i="8"/>
  <c r="D46" i="9"/>
  <c r="D46" i="11" s="1"/>
  <c r="B49" i="7"/>
  <c r="B46" i="21"/>
  <c r="B46" i="15"/>
  <c r="B46" i="16" s="1"/>
  <c r="B46" i="8"/>
  <c r="B46" i="9"/>
  <c r="C46" i="11"/>
  <c r="C45" i="12"/>
  <c r="C45" i="13" s="1"/>
  <c r="C46" i="14" s="1"/>
  <c r="J49" i="7"/>
  <c r="J46" i="21"/>
  <c r="J46" i="15"/>
  <c r="J46" i="16" s="1"/>
  <c r="J46" i="8"/>
  <c r="J46" i="9"/>
  <c r="J46" i="11" s="1"/>
  <c r="I49" i="7"/>
  <c r="I46" i="21"/>
  <c r="I46" i="15"/>
  <c r="I46" i="16" s="1"/>
  <c r="I46" i="8"/>
  <c r="I46" i="9"/>
  <c r="I46" i="11" s="1"/>
  <c r="F49" i="7"/>
  <c r="F46" i="21"/>
  <c r="F46" i="15"/>
  <c r="F46" i="16" s="1"/>
  <c r="F46" i="8"/>
  <c r="F46" i="9"/>
  <c r="F46" i="11" s="1"/>
  <c r="B49" i="20"/>
  <c r="F46" i="12" l="1"/>
  <c r="G46" i="12"/>
  <c r="I46" i="12"/>
  <c r="I46" i="13" s="1"/>
  <c r="D46" i="12"/>
  <c r="D46" i="13" s="1"/>
  <c r="D47" i="14" s="1"/>
  <c r="E46" i="12"/>
  <c r="H46" i="12"/>
  <c r="H46" i="13" s="1"/>
  <c r="C47" i="11"/>
  <c r="C46" i="12"/>
  <c r="C46" i="13" s="1"/>
  <c r="C47" i="14" s="1"/>
  <c r="B46" i="12"/>
  <c r="K50" i="7"/>
  <c r="K47" i="21"/>
  <c r="K47" i="15"/>
  <c r="K47" i="16" s="1"/>
  <c r="K47" i="8"/>
  <c r="K47" i="9"/>
  <c r="K47" i="11" s="1"/>
  <c r="G46" i="13"/>
  <c r="K46" i="12"/>
  <c r="I50" i="7"/>
  <c r="I47" i="21"/>
  <c r="I47" i="15"/>
  <c r="I47" i="16" s="1"/>
  <c r="I47" i="8"/>
  <c r="I47" i="9"/>
  <c r="I47" i="11" s="1"/>
  <c r="F50" i="7"/>
  <c r="F47" i="21"/>
  <c r="F47" i="15"/>
  <c r="F47" i="16" s="1"/>
  <c r="F47" i="8"/>
  <c r="F47" i="9"/>
  <c r="F47" i="11" s="1"/>
  <c r="D50" i="7"/>
  <c r="D47" i="21"/>
  <c r="D47" i="15"/>
  <c r="D47" i="16" s="1"/>
  <c r="D47" i="8"/>
  <c r="D47" i="9"/>
  <c r="D47" i="11" s="1"/>
  <c r="F46" i="13"/>
  <c r="H50" i="7"/>
  <c r="H47" i="21"/>
  <c r="H47" i="15"/>
  <c r="H47" i="16" s="1"/>
  <c r="H47" i="8"/>
  <c r="H47" i="9"/>
  <c r="H47" i="11" s="1"/>
  <c r="B46" i="13"/>
  <c r="B47" i="14" s="1"/>
  <c r="E46" i="13"/>
  <c r="K46" i="13"/>
  <c r="J46" i="12"/>
  <c r="J46" i="13" s="1"/>
  <c r="J50" i="7"/>
  <c r="J47" i="21"/>
  <c r="J47" i="15"/>
  <c r="J47" i="16" s="1"/>
  <c r="J47" i="8"/>
  <c r="J47" i="9"/>
  <c r="J47" i="11" s="1"/>
  <c r="B50" i="7"/>
  <c r="B47" i="21"/>
  <c r="B47" i="15"/>
  <c r="B47" i="16" s="1"/>
  <c r="B47" i="8"/>
  <c r="B47" i="9"/>
  <c r="B47" i="11" s="1"/>
  <c r="C51" i="7"/>
  <c r="C48" i="21"/>
  <c r="C48" i="15"/>
  <c r="C48" i="16" s="1"/>
  <c r="C48" i="8"/>
  <c r="C48" i="9"/>
  <c r="G50" i="7"/>
  <c r="G47" i="21"/>
  <c r="G47" i="15"/>
  <c r="G47" i="16" s="1"/>
  <c r="G47" i="8"/>
  <c r="G47" i="9"/>
  <c r="G47" i="11" s="1"/>
  <c r="E50" i="7"/>
  <c r="E47" i="21"/>
  <c r="E47" i="15"/>
  <c r="E47" i="16" s="1"/>
  <c r="E47" i="8"/>
  <c r="E47" i="9"/>
  <c r="E47" i="11" s="1"/>
  <c r="B50" i="20"/>
  <c r="I47" i="12" l="1"/>
  <c r="I47" i="13" s="1"/>
  <c r="E47" i="12"/>
  <c r="E47" i="13" s="1"/>
  <c r="J47" i="12"/>
  <c r="J47" i="13" s="1"/>
  <c r="D47" i="12"/>
  <c r="G47" i="12"/>
  <c r="G47" i="13" s="1"/>
  <c r="K47" i="12"/>
  <c r="K47" i="13" s="1"/>
  <c r="H47" i="12"/>
  <c r="H47" i="13" s="1"/>
  <c r="B47" i="12"/>
  <c r="B47" i="13" s="1"/>
  <c r="B48" i="14" s="1"/>
  <c r="F47" i="12"/>
  <c r="F47" i="13" s="1"/>
  <c r="J51" i="7"/>
  <c r="J48" i="21"/>
  <c r="J48" i="15"/>
  <c r="J48" i="16" s="1"/>
  <c r="J48" i="8"/>
  <c r="J48" i="9"/>
  <c r="J48" i="11" s="1"/>
  <c r="D47" i="13"/>
  <c r="D48" i="14" s="1"/>
  <c r="F51" i="7"/>
  <c r="F48" i="21"/>
  <c r="F48" i="15"/>
  <c r="F48" i="16" s="1"/>
  <c r="F48" i="8"/>
  <c r="F48" i="9"/>
  <c r="F48" i="11" s="1"/>
  <c r="C48" i="11"/>
  <c r="C47" i="12"/>
  <c r="C47" i="13" s="1"/>
  <c r="C48" i="14" s="1"/>
  <c r="D51" i="7"/>
  <c r="D48" i="21"/>
  <c r="D48" i="15"/>
  <c r="D48" i="16" s="1"/>
  <c r="D48" i="8"/>
  <c r="D48" i="9"/>
  <c r="D48" i="11" s="1"/>
  <c r="B51" i="7"/>
  <c r="B48" i="21"/>
  <c r="B48" i="15"/>
  <c r="B48" i="16" s="1"/>
  <c r="B48" i="8"/>
  <c r="B48" i="9"/>
  <c r="B48" i="11" s="1"/>
  <c r="G51" i="7"/>
  <c r="G48" i="21"/>
  <c r="G48" i="15"/>
  <c r="G48" i="16" s="1"/>
  <c r="G48" i="8"/>
  <c r="G48" i="9"/>
  <c r="G48" i="11" s="1"/>
  <c r="C52" i="7"/>
  <c r="C49" i="21"/>
  <c r="C49" i="15"/>
  <c r="C49" i="16" s="1"/>
  <c r="C49" i="8"/>
  <c r="C49" i="9"/>
  <c r="H51" i="7"/>
  <c r="H48" i="21"/>
  <c r="H48" i="15"/>
  <c r="H48" i="16" s="1"/>
  <c r="H48" i="8"/>
  <c r="H48" i="9"/>
  <c r="H48" i="11" s="1"/>
  <c r="I51" i="7"/>
  <c r="I48" i="21"/>
  <c r="I48" i="15"/>
  <c r="I48" i="16" s="1"/>
  <c r="I48" i="8"/>
  <c r="I48" i="9"/>
  <c r="I48" i="11" s="1"/>
  <c r="K51" i="7"/>
  <c r="K48" i="21"/>
  <c r="K48" i="15"/>
  <c r="K48" i="16" s="1"/>
  <c r="K48" i="8"/>
  <c r="K48" i="9"/>
  <c r="K48" i="11" s="1"/>
  <c r="E51" i="7"/>
  <c r="E48" i="21"/>
  <c r="E48" i="15"/>
  <c r="E48" i="16" s="1"/>
  <c r="E48" i="8"/>
  <c r="E48" i="9"/>
  <c r="E48" i="11" s="1"/>
  <c r="B51" i="20"/>
  <c r="F48" i="12" l="1"/>
  <c r="K48" i="12"/>
  <c r="I48" i="12"/>
  <c r="I48" i="13" s="1"/>
  <c r="B48" i="12"/>
  <c r="B48" i="13" s="1"/>
  <c r="B49" i="14" s="1"/>
  <c r="G48" i="12"/>
  <c r="G48" i="13" s="1"/>
  <c r="J48" i="12"/>
  <c r="J48" i="13" s="1"/>
  <c r="H48" i="12"/>
  <c r="H48" i="13" s="1"/>
  <c r="E49" i="11"/>
  <c r="E48" i="12"/>
  <c r="D48" i="12"/>
  <c r="G52" i="7"/>
  <c r="G49" i="21"/>
  <c r="G49" i="15"/>
  <c r="G49" i="16" s="1"/>
  <c r="G49" i="8"/>
  <c r="G49" i="9"/>
  <c r="G49" i="11" s="1"/>
  <c r="K52" i="7"/>
  <c r="K49" i="21"/>
  <c r="K49" i="15"/>
  <c r="K49" i="16" s="1"/>
  <c r="K49" i="8"/>
  <c r="K49" i="9"/>
  <c r="K49" i="11" s="1"/>
  <c r="D52" i="7"/>
  <c r="D49" i="21"/>
  <c r="D49" i="15"/>
  <c r="D49" i="16" s="1"/>
  <c r="D49" i="8"/>
  <c r="D49" i="9"/>
  <c r="D49" i="11" s="1"/>
  <c r="E48" i="13"/>
  <c r="F48" i="13"/>
  <c r="C49" i="11"/>
  <c r="C48" i="12"/>
  <c r="C48" i="13" s="1"/>
  <c r="C49" i="14" s="1"/>
  <c r="J52" i="7"/>
  <c r="J49" i="21"/>
  <c r="J49" i="15"/>
  <c r="J49" i="16" s="1"/>
  <c r="J49" i="8"/>
  <c r="J49" i="9"/>
  <c r="J49" i="11" s="1"/>
  <c r="E52" i="7"/>
  <c r="E49" i="21"/>
  <c r="E49" i="15"/>
  <c r="E49" i="16" s="1"/>
  <c r="E49" i="8"/>
  <c r="E49" i="9"/>
  <c r="H52" i="7"/>
  <c r="H49" i="21"/>
  <c r="H49" i="15"/>
  <c r="H49" i="16" s="1"/>
  <c r="H49" i="8"/>
  <c r="H49" i="9"/>
  <c r="H49" i="11" s="1"/>
  <c r="B52" i="7"/>
  <c r="B49" i="21"/>
  <c r="B49" i="15"/>
  <c r="B49" i="16" s="1"/>
  <c r="B49" i="8"/>
  <c r="B49" i="9"/>
  <c r="B49" i="11" s="1"/>
  <c r="C53" i="7"/>
  <c r="C50" i="21"/>
  <c r="C50" i="15"/>
  <c r="C50" i="16" s="1"/>
  <c r="C50" i="8"/>
  <c r="C50" i="9"/>
  <c r="K48" i="13"/>
  <c r="I52" i="7"/>
  <c r="I49" i="21"/>
  <c r="I49" i="15"/>
  <c r="I49" i="16" s="1"/>
  <c r="I49" i="8"/>
  <c r="I49" i="9"/>
  <c r="I49" i="11" s="1"/>
  <c r="D48" i="13"/>
  <c r="D49" i="14" s="1"/>
  <c r="F52" i="7"/>
  <c r="F49" i="21"/>
  <c r="F49" i="15"/>
  <c r="F49" i="16" s="1"/>
  <c r="F49" i="8"/>
  <c r="F49" i="9"/>
  <c r="F49" i="11" s="1"/>
  <c r="B52" i="20"/>
  <c r="K49" i="12" l="1"/>
  <c r="J49" i="12"/>
  <c r="F49" i="12"/>
  <c r="I49" i="12"/>
  <c r="I49" i="13" s="1"/>
  <c r="H49" i="12"/>
  <c r="H49" i="13" s="1"/>
  <c r="B49" i="12"/>
  <c r="B49" i="13" s="1"/>
  <c r="B50" i="14" s="1"/>
  <c r="D49" i="12"/>
  <c r="G50" i="11"/>
  <c r="G49" i="12"/>
  <c r="C50" i="11"/>
  <c r="C49" i="12"/>
  <c r="C49" i="13" s="1"/>
  <c r="C50" i="14" s="1"/>
  <c r="K49" i="13"/>
  <c r="G53" i="7"/>
  <c r="G50" i="21"/>
  <c r="G50" i="15"/>
  <c r="G50" i="16" s="1"/>
  <c r="G50" i="8"/>
  <c r="G50" i="9"/>
  <c r="E49" i="12"/>
  <c r="C54" i="7"/>
  <c r="C51" i="21"/>
  <c r="C51" i="15"/>
  <c r="C51" i="16" s="1"/>
  <c r="C51" i="8"/>
  <c r="C51" i="9"/>
  <c r="I53" i="7"/>
  <c r="I50" i="21"/>
  <c r="I50" i="15"/>
  <c r="I50" i="16" s="1"/>
  <c r="I50" i="8"/>
  <c r="I50" i="9"/>
  <c r="I50" i="11" s="1"/>
  <c r="J49" i="13"/>
  <c r="F49" i="13"/>
  <c r="E53" i="7"/>
  <c r="E50" i="21"/>
  <c r="E50" i="15"/>
  <c r="E50" i="16" s="1"/>
  <c r="E50" i="8"/>
  <c r="E50" i="9"/>
  <c r="E50" i="11" s="1"/>
  <c r="H53" i="7"/>
  <c r="H50" i="21"/>
  <c r="H50" i="15"/>
  <c r="H50" i="16" s="1"/>
  <c r="H50" i="8"/>
  <c r="H50" i="9"/>
  <c r="H50" i="11" s="1"/>
  <c r="F53" i="7"/>
  <c r="F50" i="21"/>
  <c r="F50" i="15"/>
  <c r="F50" i="16" s="1"/>
  <c r="F50" i="8"/>
  <c r="F50" i="9"/>
  <c r="F50" i="11" s="1"/>
  <c r="D49" i="13"/>
  <c r="D50" i="14" s="1"/>
  <c r="E49" i="13"/>
  <c r="J53" i="7"/>
  <c r="J50" i="21"/>
  <c r="J50" i="15"/>
  <c r="J50" i="16" s="1"/>
  <c r="J50" i="8"/>
  <c r="J50" i="9"/>
  <c r="J50" i="11" s="1"/>
  <c r="G49" i="13"/>
  <c r="K53" i="7"/>
  <c r="K50" i="21"/>
  <c r="K50" i="15"/>
  <c r="K50" i="16" s="1"/>
  <c r="K50" i="8"/>
  <c r="K50" i="9"/>
  <c r="K50" i="11" s="1"/>
  <c r="B53" i="7"/>
  <c r="B50" i="21"/>
  <c r="B50" i="15"/>
  <c r="B50" i="16" s="1"/>
  <c r="B50" i="8"/>
  <c r="B50" i="9"/>
  <c r="B50" i="11" s="1"/>
  <c r="D53" i="7"/>
  <c r="D50" i="21"/>
  <c r="D50" i="15"/>
  <c r="D50" i="16" s="1"/>
  <c r="D50" i="8"/>
  <c r="D50" i="9"/>
  <c r="D50" i="11" s="1"/>
  <c r="B53" i="20"/>
  <c r="I50" i="12" l="1"/>
  <c r="F50" i="12"/>
  <c r="D50" i="12"/>
  <c r="D50" i="13" s="1"/>
  <c r="D51" i="14" s="1"/>
  <c r="E50" i="12"/>
  <c r="E50" i="13" s="1"/>
  <c r="K50" i="12"/>
  <c r="K50" i="13" s="1"/>
  <c r="B50" i="12"/>
  <c r="B50" i="13" s="1"/>
  <c r="B51" i="14" s="1"/>
  <c r="J50" i="12"/>
  <c r="J50" i="13" s="1"/>
  <c r="H51" i="11"/>
  <c r="H50" i="12"/>
  <c r="G50" i="12"/>
  <c r="G50" i="13" s="1"/>
  <c r="H54" i="7"/>
  <c r="H51" i="21"/>
  <c r="H51" i="15"/>
  <c r="H51" i="16" s="1"/>
  <c r="H51" i="8"/>
  <c r="H51" i="9"/>
  <c r="I50" i="13"/>
  <c r="C55" i="7"/>
  <c r="C52" i="21"/>
  <c r="C52" i="15"/>
  <c r="C52" i="16" s="1"/>
  <c r="C52" i="8"/>
  <c r="C52" i="9"/>
  <c r="G54" i="7"/>
  <c r="G51" i="21"/>
  <c r="G51" i="15"/>
  <c r="G51" i="16" s="1"/>
  <c r="G51" i="8"/>
  <c r="G51" i="9"/>
  <c r="G51" i="11" s="1"/>
  <c r="B54" i="7"/>
  <c r="B51" i="21"/>
  <c r="B51" i="15"/>
  <c r="B51" i="16" s="1"/>
  <c r="B51" i="8"/>
  <c r="B51" i="9"/>
  <c r="B51" i="11" s="1"/>
  <c r="D54" i="7"/>
  <c r="D51" i="21"/>
  <c r="D51" i="15"/>
  <c r="D51" i="16" s="1"/>
  <c r="D51" i="8"/>
  <c r="D51" i="9"/>
  <c r="D51" i="11" s="1"/>
  <c r="J54" i="7"/>
  <c r="J51" i="21"/>
  <c r="J51" i="15"/>
  <c r="J51" i="16" s="1"/>
  <c r="J51" i="8"/>
  <c r="J51" i="9"/>
  <c r="J51" i="11" s="1"/>
  <c r="F50" i="13"/>
  <c r="I54" i="7"/>
  <c r="I51" i="21"/>
  <c r="I51" i="15"/>
  <c r="I51" i="16" s="1"/>
  <c r="I51" i="8"/>
  <c r="I51" i="9"/>
  <c r="I51" i="11" s="1"/>
  <c r="C51" i="11"/>
  <c r="C50" i="12"/>
  <c r="C50" i="13" s="1"/>
  <c r="C51" i="14" s="1"/>
  <c r="F54" i="7"/>
  <c r="F51" i="21"/>
  <c r="F51" i="15"/>
  <c r="F51" i="16" s="1"/>
  <c r="F51" i="8"/>
  <c r="F51" i="9"/>
  <c r="F51" i="11" s="1"/>
  <c r="K54" i="7"/>
  <c r="K51" i="21"/>
  <c r="K51" i="15"/>
  <c r="K51" i="16" s="1"/>
  <c r="K51" i="8"/>
  <c r="K51" i="9"/>
  <c r="K51" i="11" s="1"/>
  <c r="H50" i="13"/>
  <c r="E54" i="7"/>
  <c r="E51" i="21"/>
  <c r="E51" i="15"/>
  <c r="E51" i="16" s="1"/>
  <c r="E51" i="8"/>
  <c r="E51" i="9"/>
  <c r="E51" i="11" s="1"/>
  <c r="B54" i="20"/>
  <c r="B51" i="12" l="1"/>
  <c r="D51" i="12"/>
  <c r="K51" i="12"/>
  <c r="K51" i="13" s="1"/>
  <c r="E51" i="12"/>
  <c r="E51" i="13" s="1"/>
  <c r="G51" i="12"/>
  <c r="G51" i="13" s="1"/>
  <c r="F51" i="12"/>
  <c r="F51" i="13" s="1"/>
  <c r="I51" i="12"/>
  <c r="I51" i="13" s="1"/>
  <c r="J51" i="12"/>
  <c r="J51" i="13" s="1"/>
  <c r="G55" i="7"/>
  <c r="G52" i="21"/>
  <c r="G52" i="15"/>
  <c r="G52" i="16" s="1"/>
  <c r="G52" i="8"/>
  <c r="G52" i="9"/>
  <c r="G52" i="11" s="1"/>
  <c r="H51" i="12"/>
  <c r="H51" i="13" s="1"/>
  <c r="K55" i="7"/>
  <c r="K52" i="21"/>
  <c r="K52" i="15"/>
  <c r="K52" i="16" s="1"/>
  <c r="K52" i="8"/>
  <c r="K52" i="9"/>
  <c r="K52" i="11" s="1"/>
  <c r="B55" i="7"/>
  <c r="B52" i="21"/>
  <c r="B52" i="15"/>
  <c r="B52" i="16" s="1"/>
  <c r="B52" i="8"/>
  <c r="B52" i="9"/>
  <c r="B52" i="11" s="1"/>
  <c r="H55" i="7"/>
  <c r="H52" i="21"/>
  <c r="H52" i="15"/>
  <c r="H52" i="16" s="1"/>
  <c r="H52" i="8"/>
  <c r="H52" i="9"/>
  <c r="H52" i="11" s="1"/>
  <c r="C52" i="11"/>
  <c r="C51" i="12"/>
  <c r="C51" i="13" s="1"/>
  <c r="C52" i="14" s="1"/>
  <c r="E55" i="7"/>
  <c r="E52" i="21"/>
  <c r="E52" i="15"/>
  <c r="E52" i="16" s="1"/>
  <c r="E52" i="8"/>
  <c r="E52" i="9"/>
  <c r="E52" i="11" s="1"/>
  <c r="D55" i="7"/>
  <c r="D52" i="21"/>
  <c r="D52" i="15"/>
  <c r="D52" i="16" s="1"/>
  <c r="D52" i="8"/>
  <c r="D52" i="9"/>
  <c r="D52" i="11" s="1"/>
  <c r="D51" i="13"/>
  <c r="D52" i="14" s="1"/>
  <c r="C56" i="7"/>
  <c r="C53" i="21"/>
  <c r="C53" i="15"/>
  <c r="C53" i="16" s="1"/>
  <c r="C53" i="8"/>
  <c r="C53" i="9"/>
  <c r="F55" i="7"/>
  <c r="F52" i="21"/>
  <c r="F52" i="15"/>
  <c r="F52" i="16" s="1"/>
  <c r="F52" i="8"/>
  <c r="F52" i="9"/>
  <c r="F52" i="11" s="1"/>
  <c r="I55" i="7"/>
  <c r="I52" i="21"/>
  <c r="I52" i="15"/>
  <c r="I52" i="16" s="1"/>
  <c r="I52" i="8"/>
  <c r="I52" i="9"/>
  <c r="I52" i="11" s="1"/>
  <c r="J55" i="7"/>
  <c r="J52" i="21"/>
  <c r="J52" i="15"/>
  <c r="J52" i="16" s="1"/>
  <c r="J52" i="8"/>
  <c r="J52" i="9"/>
  <c r="J52" i="11" s="1"/>
  <c r="B51" i="13"/>
  <c r="B52" i="14" s="1"/>
  <c r="B55" i="20"/>
  <c r="B52" i="12" l="1"/>
  <c r="I52" i="12"/>
  <c r="F52" i="12"/>
  <c r="H52" i="12"/>
  <c r="H52" i="13" s="1"/>
  <c r="G52" i="12"/>
  <c r="G52" i="13" s="1"/>
  <c r="J52" i="12"/>
  <c r="J52" i="13" s="1"/>
  <c r="E52" i="12"/>
  <c r="E52" i="13" s="1"/>
  <c r="K52" i="12"/>
  <c r="D52" i="12"/>
  <c r="C57" i="7"/>
  <c r="C54" i="21"/>
  <c r="C54" i="15"/>
  <c r="C54" i="16" s="1"/>
  <c r="C54" i="8"/>
  <c r="C54" i="9"/>
  <c r="D56" i="7"/>
  <c r="D53" i="21"/>
  <c r="D53" i="15"/>
  <c r="D53" i="16" s="1"/>
  <c r="D53" i="8"/>
  <c r="D53" i="9"/>
  <c r="D53" i="11" s="1"/>
  <c r="B56" i="7"/>
  <c r="B53" i="21"/>
  <c r="B53" i="15"/>
  <c r="B53" i="16" s="1"/>
  <c r="B53" i="8"/>
  <c r="B53" i="9"/>
  <c r="B53" i="11" s="1"/>
  <c r="I56" i="7"/>
  <c r="I53" i="21"/>
  <c r="I53" i="15"/>
  <c r="I53" i="16" s="1"/>
  <c r="I53" i="8"/>
  <c r="I53" i="9"/>
  <c r="I53" i="11" s="1"/>
  <c r="D52" i="13"/>
  <c r="D53" i="14" s="1"/>
  <c r="E56" i="7"/>
  <c r="E53" i="21"/>
  <c r="E53" i="15"/>
  <c r="E53" i="16" s="1"/>
  <c r="E53" i="8"/>
  <c r="E53" i="9"/>
  <c r="E53" i="11" s="1"/>
  <c r="H56" i="7"/>
  <c r="H53" i="21"/>
  <c r="H53" i="15"/>
  <c r="H53" i="16" s="1"/>
  <c r="H53" i="8"/>
  <c r="H53" i="9"/>
  <c r="H53" i="11" s="1"/>
  <c r="J56" i="7"/>
  <c r="J53" i="21"/>
  <c r="J53" i="15"/>
  <c r="J53" i="16" s="1"/>
  <c r="J53" i="8"/>
  <c r="J53" i="9"/>
  <c r="J53" i="11" s="1"/>
  <c r="F52" i="13"/>
  <c r="K52" i="13"/>
  <c r="I52" i="13"/>
  <c r="F56" i="7"/>
  <c r="F53" i="21"/>
  <c r="F53" i="15"/>
  <c r="F53" i="16" s="1"/>
  <c r="F53" i="8"/>
  <c r="F53" i="9"/>
  <c r="F53" i="11" s="1"/>
  <c r="C53" i="11"/>
  <c r="C52" i="12"/>
  <c r="C52" i="13" s="1"/>
  <c r="C53" i="14" s="1"/>
  <c r="B52" i="13"/>
  <c r="B53" i="14" s="1"/>
  <c r="K56" i="7"/>
  <c r="K53" i="21"/>
  <c r="K53" i="15"/>
  <c r="K53" i="16" s="1"/>
  <c r="K53" i="8"/>
  <c r="K53" i="9"/>
  <c r="K53" i="11" s="1"/>
  <c r="G56" i="7"/>
  <c r="G53" i="21"/>
  <c r="G53" i="15"/>
  <c r="G53" i="16" s="1"/>
  <c r="G53" i="8"/>
  <c r="G53" i="9"/>
  <c r="G53" i="11" s="1"/>
  <c r="B56" i="20"/>
  <c r="G53" i="12" l="1"/>
  <c r="H53" i="12"/>
  <c r="H53" i="13" s="1"/>
  <c r="K53" i="12"/>
  <c r="K53" i="13" s="1"/>
  <c r="D53" i="12"/>
  <c r="B53" i="12"/>
  <c r="B53" i="13" s="1"/>
  <c r="B54" i="14" s="1"/>
  <c r="F53" i="12"/>
  <c r="F53" i="13" s="1"/>
  <c r="J54" i="11"/>
  <c r="J53" i="12"/>
  <c r="J53" i="13" s="1"/>
  <c r="I53" i="12"/>
  <c r="I53" i="13" s="1"/>
  <c r="D57" i="7"/>
  <c r="D54" i="21"/>
  <c r="D54" i="15"/>
  <c r="D54" i="16" s="1"/>
  <c r="D54" i="8"/>
  <c r="D54" i="9"/>
  <c r="D54" i="11" s="1"/>
  <c r="G53" i="13"/>
  <c r="F57" i="7"/>
  <c r="F54" i="21"/>
  <c r="F54" i="15"/>
  <c r="F54" i="16" s="1"/>
  <c r="F54" i="8"/>
  <c r="F54" i="9"/>
  <c r="F54" i="11" s="1"/>
  <c r="J57" i="7"/>
  <c r="J54" i="21"/>
  <c r="J54" i="15"/>
  <c r="J54" i="16" s="1"/>
  <c r="J54" i="8"/>
  <c r="J54" i="9"/>
  <c r="B57" i="7"/>
  <c r="B54" i="21"/>
  <c r="B54" i="15"/>
  <c r="B54" i="16" s="1"/>
  <c r="B54" i="8"/>
  <c r="B54" i="9"/>
  <c r="B54" i="11" s="1"/>
  <c r="E53" i="12"/>
  <c r="E53" i="13" s="1"/>
  <c r="I57" i="7"/>
  <c r="I54" i="21"/>
  <c r="I54" i="15"/>
  <c r="I54" i="16" s="1"/>
  <c r="I54" i="8"/>
  <c r="I54" i="9"/>
  <c r="I54" i="11" s="1"/>
  <c r="G57" i="7"/>
  <c r="G54" i="21"/>
  <c r="G54" i="15"/>
  <c r="G54" i="16" s="1"/>
  <c r="G54" i="8"/>
  <c r="G54" i="9"/>
  <c r="G54" i="11" s="1"/>
  <c r="C54" i="11"/>
  <c r="C53" i="12"/>
  <c r="C53" i="13" s="1"/>
  <c r="C54" i="14" s="1"/>
  <c r="D53" i="13"/>
  <c r="D54" i="14" s="1"/>
  <c r="C58" i="7"/>
  <c r="C55" i="21"/>
  <c r="C55" i="15"/>
  <c r="C55" i="16" s="1"/>
  <c r="C55" i="8"/>
  <c r="C55" i="9"/>
  <c r="K57" i="7"/>
  <c r="K54" i="21"/>
  <c r="K54" i="15"/>
  <c r="K54" i="16" s="1"/>
  <c r="K54" i="8"/>
  <c r="K54" i="9"/>
  <c r="K54" i="11" s="1"/>
  <c r="E57" i="7"/>
  <c r="E54" i="21"/>
  <c r="E54" i="15"/>
  <c r="E54" i="16" s="1"/>
  <c r="E54" i="8"/>
  <c r="E54" i="9"/>
  <c r="E54" i="11" s="1"/>
  <c r="H57" i="7"/>
  <c r="H54" i="21"/>
  <c r="H54" i="15"/>
  <c r="H54" i="16" s="1"/>
  <c r="H54" i="8"/>
  <c r="H54" i="9"/>
  <c r="H54" i="11" s="1"/>
  <c r="B57" i="20"/>
  <c r="D54" i="12" l="1"/>
  <c r="K54" i="12"/>
  <c r="F54" i="12"/>
  <c r="F54" i="13" s="1"/>
  <c r="B54" i="12"/>
  <c r="I54" i="12"/>
  <c r="E54" i="12"/>
  <c r="E54" i="13" s="1"/>
  <c r="H54" i="12"/>
  <c r="H54" i="13" s="1"/>
  <c r="G54" i="12"/>
  <c r="G54" i="13" s="1"/>
  <c r="K58" i="7"/>
  <c r="K55" i="21"/>
  <c r="K55" i="15"/>
  <c r="K55" i="16" s="1"/>
  <c r="K55" i="8"/>
  <c r="K55" i="9"/>
  <c r="K55" i="11" s="1"/>
  <c r="B54" i="13"/>
  <c r="B55" i="14" s="1"/>
  <c r="J58" i="7"/>
  <c r="J55" i="21"/>
  <c r="J55" i="15"/>
  <c r="J55" i="16" s="1"/>
  <c r="J55" i="8"/>
  <c r="J55" i="9"/>
  <c r="D54" i="13"/>
  <c r="D55" i="14" s="1"/>
  <c r="I54" i="13"/>
  <c r="J55" i="11"/>
  <c r="J54" i="12"/>
  <c r="J54" i="13" s="1"/>
  <c r="C55" i="11"/>
  <c r="C54" i="12"/>
  <c r="C54" i="13" s="1"/>
  <c r="C55" i="14" s="1"/>
  <c r="H58" i="7"/>
  <c r="H55" i="21"/>
  <c r="H55" i="15"/>
  <c r="H55" i="16" s="1"/>
  <c r="H55" i="8"/>
  <c r="H55" i="9"/>
  <c r="H55" i="11" s="1"/>
  <c r="B58" i="7"/>
  <c r="B55" i="21"/>
  <c r="B55" i="15"/>
  <c r="B55" i="16" s="1"/>
  <c r="B55" i="8"/>
  <c r="B55" i="9"/>
  <c r="B55" i="11" s="1"/>
  <c r="D58" i="7"/>
  <c r="D55" i="21"/>
  <c r="D55" i="15"/>
  <c r="D55" i="16" s="1"/>
  <c r="D55" i="8"/>
  <c r="D55" i="9"/>
  <c r="D55" i="11" s="1"/>
  <c r="I58" i="7"/>
  <c r="I55" i="21"/>
  <c r="I55" i="15"/>
  <c r="I55" i="16" s="1"/>
  <c r="I55" i="8"/>
  <c r="I55" i="9"/>
  <c r="I55" i="11" s="1"/>
  <c r="E58" i="7"/>
  <c r="E55" i="21"/>
  <c r="E55" i="15"/>
  <c r="E55" i="16" s="1"/>
  <c r="E55" i="8"/>
  <c r="E55" i="9"/>
  <c r="E55" i="11" s="1"/>
  <c r="K54" i="13"/>
  <c r="C59" i="7"/>
  <c r="C56" i="21"/>
  <c r="C56" i="15"/>
  <c r="C56" i="16" s="1"/>
  <c r="C56" i="8"/>
  <c r="C56" i="9"/>
  <c r="G58" i="7"/>
  <c r="G55" i="21"/>
  <c r="G55" i="15"/>
  <c r="G55" i="16" s="1"/>
  <c r="G55" i="8"/>
  <c r="G55" i="9"/>
  <c r="G55" i="11" s="1"/>
  <c r="F58" i="7"/>
  <c r="F55" i="21"/>
  <c r="F55" i="15"/>
  <c r="F55" i="16" s="1"/>
  <c r="F55" i="8"/>
  <c r="F55" i="9"/>
  <c r="F55" i="11" s="1"/>
  <c r="B58" i="20"/>
  <c r="H55" i="12" l="1"/>
  <c r="K55" i="12"/>
  <c r="E55" i="12"/>
  <c r="E55" i="13" s="1"/>
  <c r="I56" i="11"/>
  <c r="I55" i="12"/>
  <c r="I55" i="13" s="1"/>
  <c r="B55" i="12"/>
  <c r="B55" i="13" s="1"/>
  <c r="B56" i="14" s="1"/>
  <c r="F55" i="12"/>
  <c r="F55" i="13" s="1"/>
  <c r="D55" i="12"/>
  <c r="D55" i="13" s="1"/>
  <c r="D56" i="14" s="1"/>
  <c r="J59" i="7"/>
  <c r="J56" i="21"/>
  <c r="J56" i="15"/>
  <c r="J56" i="16" s="1"/>
  <c r="J56" i="8"/>
  <c r="J56" i="9"/>
  <c r="J56" i="11" s="1"/>
  <c r="J55" i="12"/>
  <c r="J55" i="13" s="1"/>
  <c r="G55" i="12"/>
  <c r="G55" i="13" s="1"/>
  <c r="G59" i="7"/>
  <c r="G56" i="21"/>
  <c r="G56" i="15"/>
  <c r="G56" i="16" s="1"/>
  <c r="G56" i="8"/>
  <c r="G56" i="9"/>
  <c r="G56" i="11" s="1"/>
  <c r="D59" i="7"/>
  <c r="D56" i="21"/>
  <c r="D56" i="15"/>
  <c r="D56" i="16" s="1"/>
  <c r="D56" i="8"/>
  <c r="D56" i="9"/>
  <c r="D56" i="11" s="1"/>
  <c r="K55" i="13"/>
  <c r="H59" i="7"/>
  <c r="H56" i="21"/>
  <c r="H56" i="15"/>
  <c r="H56" i="16" s="1"/>
  <c r="H56" i="8"/>
  <c r="H56" i="9"/>
  <c r="H56" i="11" s="1"/>
  <c r="H55" i="13"/>
  <c r="I59" i="7"/>
  <c r="I56" i="21"/>
  <c r="I56" i="15"/>
  <c r="I56" i="16" s="1"/>
  <c r="I56" i="8"/>
  <c r="I56" i="9"/>
  <c r="F59" i="7"/>
  <c r="F56" i="21"/>
  <c r="F56" i="15"/>
  <c r="F56" i="16" s="1"/>
  <c r="F56" i="8"/>
  <c r="F56" i="9"/>
  <c r="F56" i="11" s="1"/>
  <c r="E59" i="7"/>
  <c r="E56" i="21"/>
  <c r="E56" i="15"/>
  <c r="E56" i="16" s="1"/>
  <c r="E56" i="8"/>
  <c r="E56" i="9"/>
  <c r="E56" i="11" s="1"/>
  <c r="B59" i="7"/>
  <c r="B56" i="21"/>
  <c r="B56" i="15"/>
  <c r="B56" i="16" s="1"/>
  <c r="B56" i="8"/>
  <c r="B56" i="9"/>
  <c r="B56" i="11" s="1"/>
  <c r="K59" i="7"/>
  <c r="K56" i="21"/>
  <c r="K56" i="15"/>
  <c r="K56" i="16" s="1"/>
  <c r="K56" i="8"/>
  <c r="K56" i="9"/>
  <c r="K56" i="11" s="1"/>
  <c r="C60" i="7"/>
  <c r="C57" i="21"/>
  <c r="C57" i="15"/>
  <c r="C57" i="16" s="1"/>
  <c r="C57" i="8"/>
  <c r="C57" i="9"/>
  <c r="C56" i="11"/>
  <c r="C55" i="12"/>
  <c r="C55" i="13" s="1"/>
  <c r="C56" i="14" s="1"/>
  <c r="B59" i="20"/>
  <c r="E56" i="12" l="1"/>
  <c r="K56" i="12"/>
  <c r="K56" i="13" s="1"/>
  <c r="G56" i="12"/>
  <c r="H56" i="12"/>
  <c r="F56" i="12"/>
  <c r="F56" i="13" s="1"/>
  <c r="D56" i="12"/>
  <c r="D56" i="13" s="1"/>
  <c r="D57" i="14" s="1"/>
  <c r="B56" i="12"/>
  <c r="B56" i="13" s="1"/>
  <c r="B57" i="14" s="1"/>
  <c r="E60" i="7"/>
  <c r="E57" i="21"/>
  <c r="E57" i="15"/>
  <c r="E57" i="16" s="1"/>
  <c r="E57" i="8"/>
  <c r="E57" i="9"/>
  <c r="E57" i="11" s="1"/>
  <c r="G60" i="7"/>
  <c r="G57" i="21"/>
  <c r="G57" i="15"/>
  <c r="G57" i="16" s="1"/>
  <c r="G57" i="8"/>
  <c r="G57" i="9"/>
  <c r="G57" i="11" s="1"/>
  <c r="H60" i="7"/>
  <c r="H57" i="21"/>
  <c r="H57" i="15"/>
  <c r="H57" i="16" s="1"/>
  <c r="H57" i="8"/>
  <c r="H57" i="9"/>
  <c r="H57" i="11" s="1"/>
  <c r="J60" i="7"/>
  <c r="J57" i="21"/>
  <c r="J57" i="15"/>
  <c r="J57" i="16" s="1"/>
  <c r="J57" i="8"/>
  <c r="J57" i="9"/>
  <c r="I56" i="12"/>
  <c r="I60" i="7"/>
  <c r="I57" i="21"/>
  <c r="I57" i="15"/>
  <c r="I57" i="16" s="1"/>
  <c r="I57" i="8"/>
  <c r="I57" i="9"/>
  <c r="I57" i="11" s="1"/>
  <c r="D60" i="7"/>
  <c r="D57" i="21"/>
  <c r="D57" i="15"/>
  <c r="D57" i="16" s="1"/>
  <c r="D57" i="8"/>
  <c r="D57" i="9"/>
  <c r="D57" i="11" s="1"/>
  <c r="C57" i="11"/>
  <c r="C56" i="12"/>
  <c r="C56" i="13" s="1"/>
  <c r="C57" i="14" s="1"/>
  <c r="B60" i="7"/>
  <c r="B57" i="21"/>
  <c r="B57" i="15"/>
  <c r="B57" i="16" s="1"/>
  <c r="B57" i="8"/>
  <c r="B57" i="9"/>
  <c r="B57" i="11" s="1"/>
  <c r="J57" i="11"/>
  <c r="J56" i="12"/>
  <c r="J56" i="13" s="1"/>
  <c r="K60" i="7"/>
  <c r="K57" i="21"/>
  <c r="K57" i="15"/>
  <c r="K57" i="16" s="1"/>
  <c r="K57" i="8"/>
  <c r="K57" i="9"/>
  <c r="K57" i="11" s="1"/>
  <c r="E56" i="13"/>
  <c r="F60" i="7"/>
  <c r="F57" i="21"/>
  <c r="F57" i="15"/>
  <c r="F57" i="16" s="1"/>
  <c r="F57" i="8"/>
  <c r="F57" i="9"/>
  <c r="F57" i="11" s="1"/>
  <c r="G56" i="13"/>
  <c r="H56" i="13"/>
  <c r="C61" i="7"/>
  <c r="C58" i="21"/>
  <c r="C58" i="15"/>
  <c r="C58" i="16" s="1"/>
  <c r="C58" i="8"/>
  <c r="C58" i="9"/>
  <c r="I56" i="13"/>
  <c r="B60" i="20"/>
  <c r="K57" i="12" l="1"/>
  <c r="F57" i="12"/>
  <c r="F57" i="13" s="1"/>
  <c r="I57" i="12"/>
  <c r="I57" i="13" s="1"/>
  <c r="D57" i="12"/>
  <c r="E57" i="12"/>
  <c r="E57" i="13" s="1"/>
  <c r="G57" i="12"/>
  <c r="B57" i="12"/>
  <c r="B57" i="13" s="1"/>
  <c r="B58" i="14" s="1"/>
  <c r="J58" i="11"/>
  <c r="J57" i="12"/>
  <c r="J57" i="13" s="1"/>
  <c r="I61" i="7"/>
  <c r="I58" i="21"/>
  <c r="I58" i="15"/>
  <c r="I58" i="16" s="1"/>
  <c r="I58" i="8"/>
  <c r="I58" i="9"/>
  <c r="I58" i="11" s="1"/>
  <c r="G57" i="13"/>
  <c r="E61" i="7"/>
  <c r="E58" i="21"/>
  <c r="E58" i="15"/>
  <c r="E58" i="16" s="1"/>
  <c r="E58" i="8"/>
  <c r="E58" i="9"/>
  <c r="E58" i="11" s="1"/>
  <c r="H57" i="12"/>
  <c r="H57" i="13" s="1"/>
  <c r="D57" i="13"/>
  <c r="D58" i="14" s="1"/>
  <c r="J61" i="7"/>
  <c r="J58" i="21"/>
  <c r="J58" i="15"/>
  <c r="J58" i="16" s="1"/>
  <c r="J58" i="8"/>
  <c r="J58" i="9"/>
  <c r="K57" i="13"/>
  <c r="F61" i="7"/>
  <c r="F58" i="21"/>
  <c r="F58" i="15"/>
  <c r="F58" i="16" s="1"/>
  <c r="F58" i="8"/>
  <c r="F58" i="9"/>
  <c r="F58" i="11" s="1"/>
  <c r="D61" i="7"/>
  <c r="D58" i="21"/>
  <c r="D58" i="15"/>
  <c r="D58" i="16" s="1"/>
  <c r="D58" i="8"/>
  <c r="D58" i="9"/>
  <c r="D58" i="11" s="1"/>
  <c r="B61" i="7"/>
  <c r="B58" i="21"/>
  <c r="B58" i="15"/>
  <c r="B58" i="16" s="1"/>
  <c r="B58" i="8"/>
  <c r="B58" i="9"/>
  <c r="B58" i="11" s="1"/>
  <c r="G61" i="7"/>
  <c r="G58" i="21"/>
  <c r="G58" i="15"/>
  <c r="G58" i="16" s="1"/>
  <c r="G58" i="8"/>
  <c r="G58" i="9"/>
  <c r="G58" i="11" s="1"/>
  <c r="K61" i="7"/>
  <c r="K58" i="21"/>
  <c r="K58" i="15"/>
  <c r="K58" i="16" s="1"/>
  <c r="K58" i="8"/>
  <c r="K58" i="9"/>
  <c r="K58" i="11" s="1"/>
  <c r="C62" i="7"/>
  <c r="C59" i="21"/>
  <c r="C59" i="15"/>
  <c r="C59" i="16" s="1"/>
  <c r="C59" i="8"/>
  <c r="C59" i="9"/>
  <c r="C58" i="11"/>
  <c r="C57" i="12"/>
  <c r="C57" i="13" s="1"/>
  <c r="C58" i="14" s="1"/>
  <c r="H61" i="7"/>
  <c r="H58" i="21"/>
  <c r="H58" i="15"/>
  <c r="H58" i="16" s="1"/>
  <c r="H58" i="8"/>
  <c r="H58" i="9"/>
  <c r="H58" i="11" s="1"/>
  <c r="B61" i="20"/>
  <c r="G58" i="12" l="1"/>
  <c r="D58" i="12"/>
  <c r="D58" i="13" s="1"/>
  <c r="D59" i="14" s="1"/>
  <c r="K58" i="12"/>
  <c r="K58" i="13" s="1"/>
  <c r="I58" i="12"/>
  <c r="I58" i="13" s="1"/>
  <c r="H58" i="12"/>
  <c r="H58" i="13" s="1"/>
  <c r="E58" i="12"/>
  <c r="E58" i="13" s="1"/>
  <c r="B58" i="12"/>
  <c r="B58" i="13" s="1"/>
  <c r="B59" i="14" s="1"/>
  <c r="F58" i="12"/>
  <c r="F58" i="13" s="1"/>
  <c r="J62" i="7"/>
  <c r="J59" i="21"/>
  <c r="J59" i="15"/>
  <c r="J59" i="16" s="1"/>
  <c r="J59" i="8"/>
  <c r="J59" i="9"/>
  <c r="J59" i="11" s="1"/>
  <c r="E62" i="7"/>
  <c r="E59" i="21"/>
  <c r="E59" i="15"/>
  <c r="E59" i="16" s="1"/>
  <c r="E59" i="8"/>
  <c r="E59" i="9"/>
  <c r="E59" i="11" s="1"/>
  <c r="J58" i="12"/>
  <c r="J58" i="13" s="1"/>
  <c r="F62" i="7"/>
  <c r="F59" i="21"/>
  <c r="F59" i="15"/>
  <c r="F59" i="16" s="1"/>
  <c r="F59" i="8"/>
  <c r="F59" i="9"/>
  <c r="F59" i="11" s="1"/>
  <c r="G62" i="7"/>
  <c r="G59" i="21"/>
  <c r="G59" i="15"/>
  <c r="G59" i="16" s="1"/>
  <c r="G59" i="8"/>
  <c r="G59" i="9"/>
  <c r="G59" i="11" s="1"/>
  <c r="D62" i="7"/>
  <c r="D59" i="21"/>
  <c r="D59" i="15"/>
  <c r="D59" i="16" s="1"/>
  <c r="D59" i="8"/>
  <c r="D59" i="9"/>
  <c r="D59" i="11" s="1"/>
  <c r="K62" i="7"/>
  <c r="K59" i="21"/>
  <c r="K59" i="15"/>
  <c r="K59" i="16" s="1"/>
  <c r="K59" i="8"/>
  <c r="K59" i="9"/>
  <c r="K59" i="11" s="1"/>
  <c r="H62" i="7"/>
  <c r="H59" i="21"/>
  <c r="H59" i="15"/>
  <c r="H59" i="16" s="1"/>
  <c r="H59" i="8"/>
  <c r="H59" i="9"/>
  <c r="H59" i="11" s="1"/>
  <c r="B62" i="7"/>
  <c r="B59" i="21"/>
  <c r="B59" i="15"/>
  <c r="B59" i="16" s="1"/>
  <c r="B59" i="8"/>
  <c r="B59" i="9"/>
  <c r="B59" i="11" s="1"/>
  <c r="C63" i="7"/>
  <c r="C60" i="21"/>
  <c r="C60" i="15"/>
  <c r="C60" i="16" s="1"/>
  <c r="C60" i="8"/>
  <c r="C60" i="9"/>
  <c r="G58" i="13"/>
  <c r="C59" i="11"/>
  <c r="C58" i="12"/>
  <c r="C58" i="13" s="1"/>
  <c r="C59" i="14" s="1"/>
  <c r="I62" i="7"/>
  <c r="I59" i="21"/>
  <c r="I59" i="15"/>
  <c r="I59" i="16" s="1"/>
  <c r="I59" i="8"/>
  <c r="I59" i="9"/>
  <c r="I59" i="11" s="1"/>
  <c r="B62" i="20"/>
  <c r="D59" i="12" l="1"/>
  <c r="E59" i="12"/>
  <c r="E59" i="13" s="1"/>
  <c r="H59" i="12"/>
  <c r="H59" i="13" s="1"/>
  <c r="F59" i="12"/>
  <c r="F59" i="13" s="1"/>
  <c r="G59" i="12"/>
  <c r="J59" i="12"/>
  <c r="J59" i="13" s="1"/>
  <c r="I59" i="12"/>
  <c r="I59" i="13" s="1"/>
  <c r="K59" i="12"/>
  <c r="K59" i="13" s="1"/>
  <c r="B63" i="7"/>
  <c r="B60" i="21"/>
  <c r="B60" i="15"/>
  <c r="B60" i="16" s="1"/>
  <c r="B60" i="8"/>
  <c r="B60" i="9"/>
  <c r="B60" i="11" s="1"/>
  <c r="B59" i="12"/>
  <c r="B59" i="13" s="1"/>
  <c r="B60" i="14" s="1"/>
  <c r="H63" i="7"/>
  <c r="H60" i="21"/>
  <c r="H60" i="15"/>
  <c r="H60" i="16" s="1"/>
  <c r="H60" i="8"/>
  <c r="H60" i="9"/>
  <c r="H60" i="11" s="1"/>
  <c r="J63" i="7"/>
  <c r="J60" i="21"/>
  <c r="J60" i="15"/>
  <c r="J60" i="16" s="1"/>
  <c r="J60" i="8"/>
  <c r="J60" i="9"/>
  <c r="J60" i="11" s="1"/>
  <c r="D59" i="13"/>
  <c r="D60" i="14" s="1"/>
  <c r="C64" i="7"/>
  <c r="C61" i="21"/>
  <c r="C61" i="15"/>
  <c r="C61" i="16" s="1"/>
  <c r="C61" i="8"/>
  <c r="C61" i="9"/>
  <c r="D63" i="7"/>
  <c r="D60" i="21"/>
  <c r="D60" i="15"/>
  <c r="D60" i="16" s="1"/>
  <c r="D60" i="8"/>
  <c r="D60" i="9"/>
  <c r="D60" i="11" s="1"/>
  <c r="G63" i="7"/>
  <c r="G60" i="21"/>
  <c r="G60" i="15"/>
  <c r="G60" i="16" s="1"/>
  <c r="G60" i="8"/>
  <c r="G60" i="9"/>
  <c r="G60" i="11" s="1"/>
  <c r="K63" i="7"/>
  <c r="K60" i="21"/>
  <c r="K60" i="15"/>
  <c r="K60" i="16" s="1"/>
  <c r="K60" i="8"/>
  <c r="K60" i="9"/>
  <c r="K60" i="11" s="1"/>
  <c r="I63" i="7"/>
  <c r="I60" i="21"/>
  <c r="I60" i="15"/>
  <c r="I60" i="16" s="1"/>
  <c r="I60" i="8"/>
  <c r="I60" i="9"/>
  <c r="I60" i="11" s="1"/>
  <c r="C60" i="11"/>
  <c r="C59" i="12"/>
  <c r="C59" i="13" s="1"/>
  <c r="C60" i="14" s="1"/>
  <c r="G59" i="13"/>
  <c r="F63" i="7"/>
  <c r="F60" i="21"/>
  <c r="F60" i="15"/>
  <c r="F60" i="16" s="1"/>
  <c r="F60" i="8"/>
  <c r="F60" i="9"/>
  <c r="F60" i="11" s="1"/>
  <c r="E63" i="7"/>
  <c r="E60" i="21"/>
  <c r="E60" i="15"/>
  <c r="E60" i="16" s="1"/>
  <c r="E60" i="8"/>
  <c r="E60" i="9"/>
  <c r="E60" i="11" s="1"/>
  <c r="B63" i="20"/>
  <c r="I60" i="12" l="1"/>
  <c r="K60" i="12"/>
  <c r="B60" i="12"/>
  <c r="B60" i="13" s="1"/>
  <c r="B61" i="14" s="1"/>
  <c r="D60" i="12"/>
  <c r="J60" i="12"/>
  <c r="H60" i="12"/>
  <c r="H60" i="13" s="1"/>
  <c r="E60" i="12"/>
  <c r="E60" i="13" s="1"/>
  <c r="G60" i="12"/>
  <c r="G60" i="13" s="1"/>
  <c r="I64" i="7"/>
  <c r="I61" i="21"/>
  <c r="I61" i="15"/>
  <c r="I61" i="16" s="1"/>
  <c r="I61" i="8"/>
  <c r="I61" i="9"/>
  <c r="I61" i="11" s="1"/>
  <c r="F60" i="12"/>
  <c r="F60" i="13" s="1"/>
  <c r="J60" i="13"/>
  <c r="F64" i="7"/>
  <c r="F61" i="21"/>
  <c r="F61" i="15"/>
  <c r="F61" i="16" s="1"/>
  <c r="F61" i="8"/>
  <c r="F61" i="9"/>
  <c r="F61" i="11" s="1"/>
  <c r="D64" i="7"/>
  <c r="D61" i="21"/>
  <c r="D61" i="15"/>
  <c r="D61" i="16" s="1"/>
  <c r="D61" i="8"/>
  <c r="D61" i="9"/>
  <c r="D61" i="11" s="1"/>
  <c r="J64" i="7"/>
  <c r="J61" i="21"/>
  <c r="J61" i="15"/>
  <c r="J61" i="16" s="1"/>
  <c r="J61" i="8"/>
  <c r="J61" i="9"/>
  <c r="J61" i="11" s="1"/>
  <c r="H64" i="7"/>
  <c r="H61" i="21"/>
  <c r="H61" i="15"/>
  <c r="H61" i="16" s="1"/>
  <c r="H61" i="8"/>
  <c r="H61" i="9"/>
  <c r="H61" i="11" s="1"/>
  <c r="B64" i="7"/>
  <c r="B61" i="21"/>
  <c r="B61" i="15"/>
  <c r="B61" i="16" s="1"/>
  <c r="B61" i="8"/>
  <c r="B61" i="9"/>
  <c r="B61" i="11" s="1"/>
  <c r="E64" i="7"/>
  <c r="E61" i="21"/>
  <c r="E61" i="15"/>
  <c r="E61" i="16" s="1"/>
  <c r="E61" i="8"/>
  <c r="E61" i="9"/>
  <c r="E61" i="11" s="1"/>
  <c r="G64" i="7"/>
  <c r="G61" i="21"/>
  <c r="G61" i="15"/>
  <c r="G61" i="16" s="1"/>
  <c r="G61" i="8"/>
  <c r="G61" i="9"/>
  <c r="G61" i="11" s="1"/>
  <c r="K64" i="7"/>
  <c r="K61" i="21"/>
  <c r="K61" i="15"/>
  <c r="K61" i="16" s="1"/>
  <c r="K61" i="8"/>
  <c r="K61" i="9"/>
  <c r="K61" i="11" s="1"/>
  <c r="K60" i="13"/>
  <c r="C61" i="11"/>
  <c r="C60" i="12"/>
  <c r="C60" i="13" s="1"/>
  <c r="C61" i="14" s="1"/>
  <c r="I60" i="13"/>
  <c r="D60" i="13"/>
  <c r="D61" i="14" s="1"/>
  <c r="C65" i="7"/>
  <c r="C62" i="21"/>
  <c r="C62" i="15"/>
  <c r="C62" i="16" s="1"/>
  <c r="C62" i="8"/>
  <c r="C62" i="9"/>
  <c r="J61" i="12" l="1"/>
  <c r="E61" i="12"/>
  <c r="I61" i="12"/>
  <c r="I61" i="13" s="1"/>
  <c r="H61" i="12"/>
  <c r="H61" i="13" s="1"/>
  <c r="F61" i="12"/>
  <c r="F61" i="13" s="1"/>
  <c r="G61" i="12"/>
  <c r="G61" i="13" s="1"/>
  <c r="K61" i="12"/>
  <c r="K61" i="13" s="1"/>
  <c r="B61" i="12"/>
  <c r="B61" i="13" s="1"/>
  <c r="B62" i="14" s="1"/>
  <c r="C62" i="11"/>
  <c r="C61" i="12"/>
  <c r="C61" i="13" s="1"/>
  <c r="C62" i="14" s="1"/>
  <c r="J65" i="7"/>
  <c r="J62" i="21"/>
  <c r="J62" i="15"/>
  <c r="J62" i="16" s="1"/>
  <c r="J62" i="8"/>
  <c r="J62" i="9"/>
  <c r="J62" i="11" s="1"/>
  <c r="D61" i="12"/>
  <c r="D61" i="13" s="1"/>
  <c r="D62" i="14" s="1"/>
  <c r="E65" i="7"/>
  <c r="E62" i="21"/>
  <c r="E62" i="15"/>
  <c r="E62" i="16" s="1"/>
  <c r="E62" i="8"/>
  <c r="E62" i="9"/>
  <c r="E62" i="11" s="1"/>
  <c r="C63" i="21"/>
  <c r="C63" i="15"/>
  <c r="C63" i="16" s="1"/>
  <c r="C63" i="8"/>
  <c r="C63" i="9"/>
  <c r="G65" i="7"/>
  <c r="G62" i="21"/>
  <c r="G62" i="15"/>
  <c r="G62" i="16" s="1"/>
  <c r="G62" i="8"/>
  <c r="G62" i="9"/>
  <c r="G62" i="11" s="1"/>
  <c r="F65" i="7"/>
  <c r="F62" i="21"/>
  <c r="F62" i="15"/>
  <c r="F62" i="16" s="1"/>
  <c r="F62" i="8"/>
  <c r="F62" i="9"/>
  <c r="F62" i="11" s="1"/>
  <c r="J61" i="13"/>
  <c r="H65" i="7"/>
  <c r="H62" i="21"/>
  <c r="H62" i="15"/>
  <c r="H62" i="16" s="1"/>
  <c r="H62" i="8"/>
  <c r="H62" i="9"/>
  <c r="H62" i="11" s="1"/>
  <c r="K65" i="7"/>
  <c r="K62" i="21"/>
  <c r="K62" i="15"/>
  <c r="K62" i="16" s="1"/>
  <c r="K62" i="8"/>
  <c r="K62" i="9"/>
  <c r="K62" i="11" s="1"/>
  <c r="E61" i="13"/>
  <c r="B65" i="7"/>
  <c r="B62" i="21"/>
  <c r="B62" i="15"/>
  <c r="B62" i="16" s="1"/>
  <c r="B62" i="8"/>
  <c r="B62" i="9"/>
  <c r="B62" i="11" s="1"/>
  <c r="D65" i="7"/>
  <c r="D62" i="21"/>
  <c r="D62" i="15"/>
  <c r="D62" i="16" s="1"/>
  <c r="D62" i="8"/>
  <c r="D62" i="9"/>
  <c r="D62" i="11" s="1"/>
  <c r="I65" i="7"/>
  <c r="I62" i="21"/>
  <c r="I62" i="15"/>
  <c r="I62" i="16" s="1"/>
  <c r="I62" i="8"/>
  <c r="I62" i="9"/>
  <c r="I62" i="11" s="1"/>
  <c r="I62" i="12" l="1"/>
  <c r="J62" i="12"/>
  <c r="J62" i="13" s="1"/>
  <c r="K62" i="12"/>
  <c r="K62" i="13" s="1"/>
  <c r="G62" i="12"/>
  <c r="G62" i="13" s="1"/>
  <c r="D62" i="12"/>
  <c r="D62" i="13" s="1"/>
  <c r="D63" i="14" s="1"/>
  <c r="E62" i="12"/>
  <c r="E62" i="13" s="1"/>
  <c r="B62" i="12"/>
  <c r="B62" i="13" s="1"/>
  <c r="B63" i="14" s="1"/>
  <c r="F62" i="12"/>
  <c r="F62" i="13" s="1"/>
  <c r="H62" i="12"/>
  <c r="D63" i="21"/>
  <c r="D63" i="15"/>
  <c r="D63" i="16" s="1"/>
  <c r="D63" i="8"/>
  <c r="D63" i="9"/>
  <c r="D63" i="11" s="1"/>
  <c r="D63" i="12" s="1"/>
  <c r="H63" i="21"/>
  <c r="H63" i="15"/>
  <c r="H63" i="16" s="1"/>
  <c r="H63" i="8"/>
  <c r="H63" i="9"/>
  <c r="H63" i="11" s="1"/>
  <c r="H63" i="12" s="1"/>
  <c r="G63" i="21"/>
  <c r="G63" i="15"/>
  <c r="G63" i="16" s="1"/>
  <c r="G63" i="8"/>
  <c r="G63" i="9"/>
  <c r="G63" i="11" s="1"/>
  <c r="G63" i="12" s="1"/>
  <c r="F63" i="21"/>
  <c r="F63" i="15"/>
  <c r="F63" i="16" s="1"/>
  <c r="F63" i="8"/>
  <c r="F63" i="9"/>
  <c r="F63" i="11" s="1"/>
  <c r="F63" i="12" s="1"/>
  <c r="E63" i="21"/>
  <c r="E63" i="15"/>
  <c r="E63" i="16" s="1"/>
  <c r="E63" i="8"/>
  <c r="E63" i="9"/>
  <c r="E63" i="11" s="1"/>
  <c r="E63" i="12" s="1"/>
  <c r="J63" i="21"/>
  <c r="J63" i="15"/>
  <c r="J63" i="16" s="1"/>
  <c r="J63" i="8"/>
  <c r="J63" i="9"/>
  <c r="J63" i="11" s="1"/>
  <c r="J63" i="12" s="1"/>
  <c r="I62" i="13"/>
  <c r="I63" i="21"/>
  <c r="I63" i="15"/>
  <c r="I63" i="16" s="1"/>
  <c r="I63" i="8"/>
  <c r="I63" i="9"/>
  <c r="I63" i="11" s="1"/>
  <c r="I63" i="12" s="1"/>
  <c r="K63" i="21"/>
  <c r="K63" i="15"/>
  <c r="K63" i="16" s="1"/>
  <c r="K63" i="8"/>
  <c r="K63" i="9"/>
  <c r="K63" i="11" s="1"/>
  <c r="K63" i="12" s="1"/>
  <c r="B63" i="21"/>
  <c r="B63" i="15"/>
  <c r="B63" i="16" s="1"/>
  <c r="B63" i="8"/>
  <c r="B63" i="9"/>
  <c r="B63" i="11" s="1"/>
  <c r="B63" i="12" s="1"/>
  <c r="H62" i="13"/>
  <c r="C63" i="11"/>
  <c r="C63" i="12" s="1"/>
  <c r="C63" i="13" s="1"/>
  <c r="C64" i="14" s="1"/>
  <c r="C62" i="12"/>
  <c r="C62" i="13" s="1"/>
  <c r="C63" i="14" s="1"/>
  <c r="G63" i="13" l="1"/>
  <c r="D63" i="13"/>
  <c r="D64" i="14" s="1"/>
  <c r="B63" i="13"/>
  <c r="B64" i="14" s="1"/>
  <c r="J63" i="13"/>
  <c r="F63" i="13"/>
  <c r="H63" i="13"/>
  <c r="I63" i="13"/>
  <c r="K63" i="13"/>
  <c r="E63" i="13"/>
</calcChain>
</file>

<file path=xl/sharedStrings.xml><?xml version="1.0" encoding="utf-8"?>
<sst xmlns="http://schemas.openxmlformats.org/spreadsheetml/2006/main" count="175" uniqueCount="109">
  <si>
    <t>Members</t>
  </si>
  <si>
    <t>Average Yearly Membership Costs with 30% Take</t>
  </si>
  <si>
    <t>Split</t>
  </si>
  <si>
    <t>Split %</t>
  </si>
  <si>
    <t>Average Yearly Federalist 2.0 Split Revenue</t>
  </si>
  <si>
    <t>Average Yearly Federalist 2.0 Reward Payout</t>
  </si>
  <si>
    <t>Average Yearly Federalist 2.0 Partner's Member Share</t>
  </si>
  <si>
    <t xml:space="preserve"> Partner Members</t>
  </si>
  <si>
    <t>Federalist 2.0</t>
  </si>
  <si>
    <t>Federalist2</t>
  </si>
  <si>
    <t>Supreme Court</t>
  </si>
  <si>
    <t>Chief Federalist (CEO)</t>
  </si>
  <si>
    <t>VP Engineering</t>
  </si>
  <si>
    <t>VP Strategy</t>
  </si>
  <si>
    <t>VP Marketing</t>
  </si>
  <si>
    <t>VP Human Resource</t>
  </si>
  <si>
    <t>VP Membership</t>
  </si>
  <si>
    <t>VP Partnerships</t>
  </si>
  <si>
    <t>VP Product</t>
  </si>
  <si>
    <t>VP Legal</t>
  </si>
  <si>
    <t>VP Setup</t>
  </si>
  <si>
    <t>VP Communications</t>
  </si>
  <si>
    <t>FD2 App (US)</t>
  </si>
  <si>
    <t>Chief Region</t>
  </si>
  <si>
    <t>VP Product Advance</t>
  </si>
  <si>
    <t>Phase 2/3/4+</t>
  </si>
  <si>
    <t>Phase 3/4+</t>
  </si>
  <si>
    <t>Series A Coin</t>
  </si>
  <si>
    <t>Series B Coin</t>
  </si>
  <si>
    <t>Group / Community</t>
  </si>
  <si>
    <t>Zip / Local</t>
  </si>
  <si>
    <t>City</t>
  </si>
  <si>
    <t>Value</t>
  </si>
  <si>
    <t>County</t>
  </si>
  <si>
    <t>State</t>
  </si>
  <si>
    <t>National</t>
  </si>
  <si>
    <t>F2</t>
  </si>
  <si>
    <t>Cert Level 1</t>
  </si>
  <si>
    <t>Cert Level 2</t>
  </si>
  <si>
    <t>Cert Level 3</t>
  </si>
  <si>
    <t>Cert Level 4</t>
  </si>
  <si>
    <t>Cert Level 5</t>
  </si>
  <si>
    <t>Cert Level 6</t>
  </si>
  <si>
    <t>Multiplier</t>
  </si>
  <si>
    <t>-</t>
  </si>
  <si>
    <t>#</t>
  </si>
  <si>
    <t>Average Yearly Revenue @ 30% of Funds Paid</t>
  </si>
  <si>
    <t>Create Question</t>
  </si>
  <si>
    <t>Create NFT</t>
  </si>
  <si>
    <t>Evaluate Member</t>
  </si>
  <si>
    <t>Pick List Member</t>
  </si>
  <si>
    <t>Evaluate State/Local</t>
  </si>
  <si>
    <t>Evaluate National</t>
  </si>
  <si>
    <t>Level 3/4 Approval 1-5</t>
  </si>
  <si>
    <t>Level 3/4 Approval 6+</t>
  </si>
  <si>
    <t>Level 5/6 Approval 1</t>
  </si>
  <si>
    <t>Level 5/6 Approval 2</t>
  </si>
  <si>
    <t>Level 6 Approval 4+</t>
  </si>
  <si>
    <t>Level 5 Approval 3+</t>
  </si>
  <si>
    <t>Growth Potential</t>
  </si>
  <si>
    <t>Federalist2.eth Member Growth in Time</t>
  </si>
  <si>
    <t>Average User Spend</t>
  </si>
  <si>
    <t>Percent FD2 Take (No Partner)</t>
  </si>
  <si>
    <t>Percent of FD2 Expenses</t>
  </si>
  <si>
    <t>Percent of FD2 Payout for Eth</t>
  </si>
  <si>
    <t>Federalist2.eth Issued Model - Number of Transactions per month</t>
  </si>
  <si>
    <t>Transactions Model</t>
  </si>
  <si>
    <t>Average Monthly # transactions Seed per user</t>
  </si>
  <si>
    <t>Value of one credit in Federalist 2.0 Eth</t>
  </si>
  <si>
    <t>Federalist2.eth Federalist 2 Org Value</t>
  </si>
  <si>
    <t>Dollars Not Paid Out from Eth</t>
  </si>
  <si>
    <t>Limit of Eth Value</t>
  </si>
  <si>
    <t>Member Growth to Federalist 2.0 Crypto Measured Release</t>
  </si>
  <si>
    <t>Payout for All Members</t>
  </si>
  <si>
    <t>Per Member Monthly Earn per 10 Transactions</t>
  </si>
  <si>
    <t>Member Transaction Earning by Month</t>
  </si>
  <si>
    <t>Average User Transactions</t>
  </si>
  <si>
    <t>Average Value of 10 transactions</t>
  </si>
  <si>
    <t>From the Per Member Payout</t>
  </si>
  <si>
    <t>Number of Transactions per Month</t>
  </si>
  <si>
    <t>Low 1</t>
  </si>
  <si>
    <t>Low 2</t>
  </si>
  <si>
    <t>Low 3</t>
  </si>
  <si>
    <t>Medium 1</t>
  </si>
  <si>
    <t>Medium 2</t>
  </si>
  <si>
    <t>Medium 3</t>
  </si>
  <si>
    <t>High 1</t>
  </si>
  <si>
    <t>Hight 2</t>
  </si>
  <si>
    <t>Hight 3</t>
  </si>
  <si>
    <t>ASSUMPTION MAX 170 TRANSACTIONS A DAY</t>
  </si>
  <si>
    <t>Partner Payout Value</t>
  </si>
  <si>
    <t>Percent FD2 Partner Take</t>
  </si>
  <si>
    <t>Seed Parters</t>
  </si>
  <si>
    <t>Picker Numbers</t>
  </si>
  <si>
    <t>Growth Factor</t>
  </si>
  <si>
    <t>Membership Seed Amount</t>
  </si>
  <si>
    <t>Membership per Month</t>
  </si>
  <si>
    <t>Average Value in Credits per Transaction</t>
  </si>
  <si>
    <t>Federalist2.eth Issued Model - Total Credits for the Moth</t>
  </si>
  <si>
    <t>Credits per Transaction Totals</t>
  </si>
  <si>
    <t>Total FD2 Eth Generated</t>
  </si>
  <si>
    <t>Federalist2.eth Issued Model - Number of Eth Per Month Generated</t>
  </si>
  <si>
    <t>Federalist2.eth Issued Model - Cumulative Eth Generated</t>
  </si>
  <si>
    <t>Per Month Cumulative Value of ETH</t>
  </si>
  <si>
    <t>Model for 10M Eth Limit</t>
  </si>
  <si>
    <t>Seed Pickers To Start</t>
  </si>
  <si>
    <t>Average Credits Per Transaction</t>
  </si>
  <si>
    <t>Conversion of Credits to Eth</t>
  </si>
  <si>
    <t>Member Transaction Earning by Month in FD2 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</si>
</sst>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"/>
    <numFmt numFmtId="165" formatCode="0.0000"/>
  </numFmts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4" borderId="0" xfId="0" applyNumberFormat="1" applyFill="1"/>
    <xf numFmtId="6" fontId="0" fillId="4" borderId="0" xfId="0" applyNumberFormat="1" applyFill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6" fontId="1" fillId="7" borderId="0" xfId="0" applyNumberFormat="1" applyFont="1" applyFill="1" applyAlignment="1">
      <alignment horizontal="center"/>
    </xf>
    <xf numFmtId="3" fontId="1" fillId="7" borderId="0" xfId="0" applyNumberFormat="1" applyFont="1" applyFill="1"/>
    <xf numFmtId="6" fontId="1" fillId="0" borderId="1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17" fontId="0" fillId="0" borderId="0" xfId="0" applyNumberFormat="1"/>
    <xf numFmtId="1" fontId="0" fillId="0" borderId="0" xfId="0" applyNumberFormat="1"/>
    <xf numFmtId="164" fontId="0" fillId="0" borderId="0" xfId="0" applyNumberFormat="1"/>
    <xf numFmtId="1" fontId="0" fillId="5" borderId="0" xfId="0" applyNumberFormat="1" applyFill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0" fillId="5" borderId="0" xfId="0" applyFill="1"/>
    <xf numFmtId="164" fontId="0" fillId="4" borderId="0" xfId="0" applyNumberFormat="1" applyFill="1"/>
    <xf numFmtId="17" fontId="0" fillId="3" borderId="0" xfId="0" applyNumberFormat="1" applyFill="1"/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 vertical="center" textRotation="90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8" borderId="0" xfId="0" applyFont="1" applyFill="1" applyAlignment="1">
      <alignment horizontal="center" vertical="center" textRotation="90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Member Growth</a:t>
            </a:r>
            <a:r>
              <a:rPr lang="en-US" baseline="0"/>
              <a:t> to Federalist 2.0 Crypto Measured Release</a:t>
            </a:r>
            <a:endParaRPr lang="en-US"/>
          </a:p>
        </c:rich>
      </c:tx>
      <c:layout>
        <c:manualLayout>
          <c:xMode val="edge"/>
          <c:yMode val="edge"/>
          <c:x val="0.174099243224075"/>
          <c:y val="2.8571428571428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'Value of Eth below 200'!$B$4</c:f>
              <c:strCache>
                <c:ptCount val="1"/>
                <c:pt idx="0">
                  <c:v>1.1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'Value of Eth below 200'!$A$5:$A$64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'Value of Eth below 200'!$B$5:$B$64</c:f>
              <c:numCache>
                <c:formatCode>0</c:formatCode>
                <c:ptCount val="60"/>
                <c:pt idx="0">
                  <c:v>1.125</c:v>
                </c:pt>
                <c:pt idx="1">
                  <c:v>0.58928571428571441</c:v>
                </c:pt>
                <c:pt idx="2">
                  <c:v>0.41125377643504546</c:v>
                </c:pt>
                <c:pt idx="3">
                  <c:v>0.32264059469941825</c:v>
                </c:pt>
                <c:pt idx="4">
                  <c:v>0.26979287808553515</c:v>
                </c:pt>
                <c:pt idx="5">
                  <c:v>0.23482572991636444</c:v>
                </c:pt>
                <c:pt idx="6">
                  <c:v>0.21007380651197288</c:v>
                </c:pt>
                <c:pt idx="7">
                  <c:v>0.19170410888333195</c:v>
                </c:pt>
                <c:pt idx="8">
                  <c:v>0.17758691496239676</c:v>
                </c:pt>
                <c:pt idx="9">
                  <c:v>0.16644415385711414</c:v>
                </c:pt>
                <c:pt idx="10">
                  <c:v>0.15746230434335592</c:v>
                </c:pt>
                <c:pt idx="11">
                  <c:v>0.1500988449889302</c:v>
                </c:pt>
                <c:pt idx="12">
                  <c:v>0.14397803567110454</c:v>
                </c:pt>
                <c:pt idx="13">
                  <c:v>0.13883136466769666</c:v>
                </c:pt>
                <c:pt idx="14">
                  <c:v>0.1344618172711762</c:v>
                </c:pt>
                <c:pt idx="15">
                  <c:v>0.13072154390107149</c:v>
                </c:pt>
                <c:pt idx="16">
                  <c:v>0.12749741017428307</c:v>
                </c:pt>
                <c:pt idx="17">
                  <c:v>0.12470136363639886</c:v>
                </c:pt>
                <c:pt idx="18">
                  <c:v>0.12226384251271624</c:v>
                </c:pt>
                <c:pt idx="19">
                  <c:v>0.12012916169919463</c:v>
                </c:pt>
                <c:pt idx="20">
                  <c:v>0.11825221684945533</c:v>
                </c:pt>
                <c:pt idx="21">
                  <c:v>0.11659608710844495</c:v>
                </c:pt>
                <c:pt idx="22">
                  <c:v>0.11513026294476614</c:v>
                </c:pt>
                <c:pt idx="23">
                  <c:v>0.11382931672229439</c:v>
                </c:pt>
                <c:pt idx="24">
                  <c:v>0.11267189201252137</c:v>
                </c:pt>
                <c:pt idx="25">
                  <c:v>0.11163992580806231</c:v>
                </c:pt>
                <c:pt idx="26">
                  <c:v>0.11071804323700027</c:v>
                </c:pt>
                <c:pt idx="27">
                  <c:v>0.10989308163990107</c:v>
                </c:pt>
                <c:pt idx="28">
                  <c:v>0.10915371277603786</c:v>
                </c:pt>
                <c:pt idx="29">
                  <c:v>0.10849014025837564</c:v>
                </c:pt>
                <c:pt idx="30">
                  <c:v>0.10789385523030405</c:v>
                </c:pt>
                <c:pt idx="31">
                  <c:v>0.10735743754705997</c:v>
                </c:pt>
                <c:pt idx="32">
                  <c:v>0.10687439281531677</c:v>
                </c:pt>
                <c:pt idx="33">
                  <c:v>0.10643901791653136</c:v>
                </c:pt>
                <c:pt idx="34">
                  <c:v>0.10604628932716791</c:v>
                </c:pt>
                <c:pt idx="35">
                  <c:v>0.1056917698142455</c:v>
                </c:pt>
                <c:pt idx="36">
                  <c:v>0.10537153004190937</c:v>
                </c:pt>
                <c:pt idx="37">
                  <c:v>0.10508208235498225</c:v>
                </c:pt>
                <c:pt idx="38">
                  <c:v>0.10482032456694157</c:v>
                </c:pt>
                <c:pt idx="39">
                  <c:v>0.10458349201469613</c:v>
                </c:pt>
                <c:pt idx="40">
                  <c:v>0.10436911648179251</c:v>
                </c:pt>
                <c:pt idx="41">
                  <c:v>0.10417499085806868</c:v>
                </c:pt>
                <c:pt idx="42">
                  <c:v>0.1039991386142529</c:v>
                </c:pt>
                <c:pt idx="43">
                  <c:v>0.10383978733731004</c:v>
                </c:pt>
                <c:pt idx="44">
                  <c:v>0.10369534570607529</c:v>
                </c:pt>
                <c:pt idx="45">
                  <c:v>0.10356438339420428</c:v>
                </c:pt>
                <c:pt idx="46">
                  <c:v>0.10344561347430734</c:v>
                </c:pt>
                <c:pt idx="47">
                  <c:v>0.10333787696764431</c:v>
                </c:pt>
                <c:pt idx="48">
                  <c:v>0.10324012924127582</c:v>
                </c:pt>
                <c:pt idx="49">
                  <c:v>0.10315142800171365</c:v>
                </c:pt>
                <c:pt idx="50">
                  <c:v>0.10307092267292255</c:v>
                </c:pt>
                <c:pt idx="51">
                  <c:v>0.10299784497861859</c:v>
                </c:pt>
                <c:pt idx="52">
                  <c:v>0.10293150057545308</c:v>
                </c:pt>
                <c:pt idx="53">
                  <c:v>0.10287126160588536</c:v>
                </c:pt>
                <c:pt idx="54">
                  <c:v>0.10281656005814138</c:v>
                </c:pt>
                <c:pt idx="55">
                  <c:v>0.10276688183627708</c:v>
                </c:pt>
                <c:pt idx="56">
                  <c:v>0.10272176145654408</c:v>
                </c:pt>
                <c:pt idx="57">
                  <c:v>0.10268077729740861</c:v>
                </c:pt>
                <c:pt idx="58">
                  <c:v>0.10264354734005263</c:v>
                </c:pt>
                <c:pt idx="59">
                  <c:v>0.10260972534426563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6-0347-8601-3B1832C8AD2D}"/>
            </c:ext>
          </c:extLst>
        </c:ser>
        <c:ser>
          <c:idx val="1"/>
          <c:order val="1"/>
          <c:tx>
            <c:strRef>
              <c:f>'Value of Eth below 200'!$C$4</c:f>
              <c:strCache>
                <c:ptCount val="1"/>
                <c:pt idx="0">
                  <c:v>1.2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'Value of Eth below 200'!$A$5:$A$64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'Value of Eth below 200'!$C$5:$C$64</c:f>
              <c:numCache>
                <c:formatCode>0</c:formatCode>
                <c:ptCount val="60"/>
                <c:pt idx="0">
                  <c:v>1.125</c:v>
                </c:pt>
                <c:pt idx="1">
                  <c:v>0.61363636363636365</c:v>
                </c:pt>
                <c:pt idx="2">
                  <c:v>0.44505494505494503</c:v>
                </c:pt>
                <c:pt idx="3">
                  <c:v>0.36214605067064071</c:v>
                </c:pt>
                <c:pt idx="4">
                  <c:v>0.31348097183401413</c:v>
                </c:pt>
                <c:pt idx="5">
                  <c:v>0.28191163675034642</c:v>
                </c:pt>
                <c:pt idx="6">
                  <c:v>0.26008493095024549</c:v>
                </c:pt>
                <c:pt idx="7">
                  <c:v>0.24432133350814705</c:v>
                </c:pt>
                <c:pt idx="8">
                  <c:v>0.23257449531796812</c:v>
                </c:pt>
                <c:pt idx="9">
                  <c:v>0.22361508457768037</c:v>
                </c:pt>
                <c:pt idx="10">
                  <c:v>0.21665980701765675</c:v>
                </c:pt>
                <c:pt idx="11">
                  <c:v>0.2111859045972955</c:v>
                </c:pt>
                <c:pt idx="12">
                  <c:v>0.20683125101569808</c:v>
                </c:pt>
                <c:pt idx="13">
                  <c:v>0.20333723927064923</c:v>
                </c:pt>
                <c:pt idx="14">
                  <c:v>0.20051448734766558</c:v>
                </c:pt>
                <c:pt idx="15">
                  <c:v>0.19822137659413561</c:v>
                </c:pt>
                <c:pt idx="16">
                  <c:v>0.19635013768706588</c:v>
                </c:pt>
                <c:pt idx="17">
                  <c:v>0.19481754912386332</c:v>
                </c:pt>
                <c:pt idx="18">
                  <c:v>0.19355854983783477</c:v>
                </c:pt>
                <c:pt idx="19">
                  <c:v>0.19252174752472753</c:v>
                </c:pt>
                <c:pt idx="20">
                  <c:v>0.19166619265491525</c:v>
                </c:pt>
                <c:pt idx="21">
                  <c:v>0.19095901749396132</c:v>
                </c:pt>
                <c:pt idx="22">
                  <c:v>0.19037367892880175</c:v>
                </c:pt>
                <c:pt idx="23">
                  <c:v>0.18988863096646635</c:v>
                </c:pt>
                <c:pt idx="24">
                  <c:v>0.18948630842067518</c:v>
                </c:pt>
                <c:pt idx="25">
                  <c:v>0.18915233963400369</c:v>
                </c:pt>
                <c:pt idx="26">
                  <c:v>0.18887493027119767</c:v>
                </c:pt>
                <c:pt idx="27">
                  <c:v>0.18864437661439909</c:v>
                </c:pt>
                <c:pt idx="28">
                  <c:v>0.18845267809197305</c:v>
                </c:pt>
                <c:pt idx="29">
                  <c:v>0.18829322668581258</c:v>
                </c:pt>
                <c:pt idx="30">
                  <c:v>0.18816055648614843</c:v>
                </c:pt>
                <c:pt idx="31">
                  <c:v>0.18805014071710682</c:v>
                </c:pt>
                <c:pt idx="32">
                  <c:v>0.18795822651841973</c:v>
                </c:pt>
                <c:pt idx="33">
                  <c:v>0.18788169996086607</c:v>
                </c:pt>
                <c:pt idx="34">
                  <c:v>0.18781797541520745</c:v>
                </c:pt>
                <c:pt idx="35">
                  <c:v>0.18776490463875065</c:v>
                </c:pt>
                <c:pt idx="36">
                  <c:v>0.18772070189677553</c:v>
                </c:pt>
                <c:pt idx="37">
                  <c:v>0.18768388217340679</c:v>
                </c:pt>
                <c:pt idx="38">
                  <c:v>0.18765321010218866</c:v>
                </c:pt>
                <c:pt idx="39">
                  <c:v>0.18762765769986897</c:v>
                </c:pt>
                <c:pt idx="40">
                  <c:v>0.18760636934645428</c:v>
                </c:pt>
                <c:pt idx="41">
                  <c:v>0.18758863274177243</c:v>
                </c:pt>
                <c:pt idx="42">
                  <c:v>0.18757385479951849</c:v>
                </c:pt>
                <c:pt idx="43">
                  <c:v>0.18756154162613697</c:v>
                </c:pt>
                <c:pt idx="44">
                  <c:v>0.18755128188314041</c:v>
                </c:pt>
                <c:pt idx="45">
                  <c:v>0.18754273295468243</c:v>
                </c:pt>
                <c:pt idx="46">
                  <c:v>0.18753560944294939</c:v>
                </c:pt>
                <c:pt idx="47">
                  <c:v>0.18752967359653758</c:v>
                </c:pt>
                <c:pt idx="48">
                  <c:v>0.21329151914067507</c:v>
                </c:pt>
                <c:pt idx="49">
                  <c:v>0.25594982296881003</c:v>
                </c:pt>
                <c:pt idx="50">
                  <c:v>0.30713978756257204</c:v>
                </c:pt>
                <c:pt idx="51">
                  <c:v>0.36856774507508638</c:v>
                </c:pt>
                <c:pt idx="52">
                  <c:v>0.44228129409010375</c:v>
                </c:pt>
                <c:pt idx="53">
                  <c:v>0.53073755290812441</c:v>
                </c:pt>
                <c:pt idx="54">
                  <c:v>0.63688506348974927</c:v>
                </c:pt>
                <c:pt idx="55">
                  <c:v>0.76426207618769915</c:v>
                </c:pt>
                <c:pt idx="56">
                  <c:v>0.91711449142523871</c:v>
                </c:pt>
                <c:pt idx="57">
                  <c:v>1.1005373897102866</c:v>
                </c:pt>
                <c:pt idx="58">
                  <c:v>1.3206448676523437</c:v>
                </c:pt>
                <c:pt idx="59">
                  <c:v>1.5847738411828123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06-0347-8601-3B1832C8AD2D}"/>
            </c:ext>
          </c:extLst>
        </c:ser>
        <c:ser>
          <c:idx val="2"/>
          <c:order val="2"/>
          <c:tx>
            <c:strRef>
              <c:f>'Value of Eth below 200'!$D$4</c:f>
              <c:strCache>
                <c:ptCount val="1"/>
                <c:pt idx="0">
                  <c:v>1.3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'Value of Eth below 200'!$A$5:$A$64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'Value of Eth below 200'!$D$5:$D$64</c:f>
              <c:numCache>
                <c:formatCode>0</c:formatCode>
                <c:ptCount val="60"/>
                <c:pt idx="0">
                  <c:v>1.125</c:v>
                </c:pt>
                <c:pt idx="1">
                  <c:v>0.63586956521739135</c:v>
                </c:pt>
                <c:pt idx="2">
                  <c:v>0.47650375939849626</c:v>
                </c:pt>
                <c:pt idx="3">
                  <c:v>0.39948682721836115</c:v>
                </c:pt>
                <c:pt idx="4">
                  <c:v>0.35531095531399631</c:v>
                </c:pt>
                <c:pt idx="5">
                  <c:v>0.32745660287722744</c:v>
                </c:pt>
                <c:pt idx="6">
                  <c:v>0.30883295496250635</c:v>
                </c:pt>
                <c:pt idx="7">
                  <c:v>0.29588815829941162</c:v>
                </c:pt>
                <c:pt idx="8">
                  <c:v>0.28664598501765143</c:v>
                </c:pt>
                <c:pt idx="9">
                  <c:v>0.27992028426350413</c:v>
                </c:pt>
                <c:pt idx="10">
                  <c:v>0.27495762909352295</c:v>
                </c:pt>
                <c:pt idx="11">
                  <c:v>0.27125832988128284</c:v>
                </c:pt>
                <c:pt idx="12">
                  <c:v>0.26847975645074268</c:v>
                </c:pt>
                <c:pt idx="13">
                  <c:v>0.26638082429398613</c:v>
                </c:pt>
                <c:pt idx="14">
                  <c:v>0.26478845953790303</c:v>
                </c:pt>
                <c:pt idx="15">
                  <c:v>0.26357645885393544</c:v>
                </c:pt>
                <c:pt idx="16">
                  <c:v>0.26265167416039858</c:v>
                </c:pt>
                <c:pt idx="17">
                  <c:v>0.26194470529811553</c:v>
                </c:pt>
                <c:pt idx="18">
                  <c:v>0.26140346751729282</c:v>
                </c:pt>
                <c:pt idx="19">
                  <c:v>0.26098865032330604</c:v>
                </c:pt>
                <c:pt idx="20">
                  <c:v>0.26067045494832924</c:v>
                </c:pt>
                <c:pt idx="21">
                  <c:v>0.26042621674814087</c:v>
                </c:pt>
                <c:pt idx="22">
                  <c:v>0.26023865242674282</c:v>
                </c:pt>
                <c:pt idx="23">
                  <c:v>0.26009455592486064</c:v>
                </c:pt>
                <c:pt idx="24">
                  <c:v>0.25998382100223644</c:v>
                </c:pt>
                <c:pt idx="25">
                  <c:v>0.25989870443369506</c:v>
                </c:pt>
                <c:pt idx="26">
                  <c:v>0.259833268065429</c:v>
                </c:pt>
                <c:pt idx="27">
                  <c:v>0.25978295481524422</c:v>
                </c:pt>
                <c:pt idx="28">
                  <c:v>0.25974426557213814</c:v>
                </c:pt>
                <c:pt idx="29">
                  <c:v>0.25971451245671756</c:v>
                </c:pt>
                <c:pt idx="30">
                  <c:v>0.25969163008275992</c:v>
                </c:pt>
                <c:pt idx="31">
                  <c:v>0.25967403100021874</c:v>
                </c:pt>
                <c:pt idx="32">
                  <c:v>0.25966049486750037</c:v>
                </c:pt>
                <c:pt idx="33">
                  <c:v>0.25965008341796714</c:v>
                </c:pt>
                <c:pt idx="34">
                  <c:v>0.25964207517875937</c:v>
                </c:pt>
                <c:pt idx="35">
                  <c:v>0.32831528934973042</c:v>
                </c:pt>
                <c:pt idx="36">
                  <c:v>0.4268098761546496</c:v>
                </c:pt>
                <c:pt idx="37">
                  <c:v>0.55485283900104443</c:v>
                </c:pt>
                <c:pt idx="38">
                  <c:v>0.72130869070135784</c:v>
                </c:pt>
                <c:pt idx="39">
                  <c:v>0.93770129791176526</c:v>
                </c:pt>
                <c:pt idx="40">
                  <c:v>1.2190116872852947</c:v>
                </c:pt>
                <c:pt idx="41">
                  <c:v>1.5847151934708834</c:v>
                </c:pt>
                <c:pt idx="42">
                  <c:v>2.0601297515121484</c:v>
                </c:pt>
                <c:pt idx="43">
                  <c:v>2.6781686769657935</c:v>
                </c:pt>
                <c:pt idx="44">
                  <c:v>3.4816192800555319</c:v>
                </c:pt>
                <c:pt idx="45">
                  <c:v>4.5261050640721914</c:v>
                </c:pt>
                <c:pt idx="46">
                  <c:v>5.8839365832938491</c:v>
                </c:pt>
                <c:pt idx="47">
                  <c:v>7.6491175582820032</c:v>
                </c:pt>
                <c:pt idx="48">
                  <c:v>9.943852825766605</c:v>
                </c:pt>
                <c:pt idx="49">
                  <c:v>12.927008673496587</c:v>
                </c:pt>
                <c:pt idx="50">
                  <c:v>16.80511127554556</c:v>
                </c:pt>
                <c:pt idx="51">
                  <c:v>21.846644658209236</c:v>
                </c:pt>
                <c:pt idx="52">
                  <c:v>28.400638055672001</c:v>
                </c:pt>
                <c:pt idx="53">
                  <c:v>36.920829472373605</c:v>
                </c:pt>
                <c:pt idx="54">
                  <c:v>47.997078314085691</c:v>
                </c:pt>
                <c:pt idx="55">
                  <c:v>62.396201808311417</c:v>
                </c:pt>
                <c:pt idx="56">
                  <c:v>81.115062350804834</c:v>
                </c:pt>
                <c:pt idx="57">
                  <c:v>105.4495810560463</c:v>
                </c:pt>
                <c:pt idx="58">
                  <c:v>137.08445537286019</c:v>
                </c:pt>
                <c:pt idx="59">
                  <c:v>178.20979198471824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06-0347-8601-3B1832C8AD2D}"/>
            </c:ext>
          </c:extLst>
        </c:ser>
        <c:ser>
          <c:idx val="3"/>
          <c:order val="3"/>
          <c:tx>
            <c:strRef>
              <c:f>'Value of Eth below 200'!$E$4</c:f>
              <c:strCache>
                <c:ptCount val="1"/>
                <c:pt idx="0">
                  <c:v>1.4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'Value of Eth below 200'!$A$5:$A$64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'Value of Eth below 200'!$E$5:$E$64</c:f>
              <c:numCache>
                <c:formatCode>0</c:formatCode>
                <c:ptCount val="60"/>
                <c:pt idx="0">
                  <c:v>1.125</c:v>
                </c:pt>
                <c:pt idx="1">
                  <c:v>0.65625</c:v>
                </c:pt>
                <c:pt idx="2">
                  <c:v>0.50573394495412849</c:v>
                </c:pt>
                <c:pt idx="3">
                  <c:v>0.43454391891891891</c:v>
                </c:pt>
                <c:pt idx="4">
                  <c:v>0.39484359011840381</c:v>
                </c:pt>
                <c:pt idx="5">
                  <c:v>0.37065543401552575</c:v>
                </c:pt>
                <c:pt idx="6">
                  <c:v>0.35511652522477316</c:v>
                </c:pt>
                <c:pt idx="7">
                  <c:v>0.34479178761544094</c:v>
                </c:pt>
                <c:pt idx="8">
                  <c:v>0.33777706878783448</c:v>
                </c:pt>
                <c:pt idx="9">
                  <c:v>0.33293880288581235</c:v>
                </c:pt>
                <c:pt idx="10">
                  <c:v>0.32956689951332907</c:v>
                </c:pt>
                <c:pt idx="11">
                  <c:v>0.3271999126348169</c:v>
                </c:pt>
                <c:pt idx="12">
                  <c:v>0.3255299177652487</c:v>
                </c:pt>
                <c:pt idx="13">
                  <c:v>0.32434746329379038</c:v>
                </c:pt>
                <c:pt idx="14">
                  <c:v>0.32350809870920832</c:v>
                </c:pt>
                <c:pt idx="15">
                  <c:v>0.32291120745132523</c:v>
                </c:pt>
                <c:pt idx="16">
                  <c:v>0.32248620330744548</c:v>
                </c:pt>
                <c:pt idx="17">
                  <c:v>0.32218331322486066</c:v>
                </c:pt>
                <c:pt idx="18">
                  <c:v>0.32196731128098277</c:v>
                </c:pt>
                <c:pt idx="19">
                  <c:v>0.32181320141730674</c:v>
                </c:pt>
                <c:pt idx="20">
                  <c:v>0.32170321323661044</c:v>
                </c:pt>
                <c:pt idx="21">
                  <c:v>0.32162469626941625</c:v>
                </c:pt>
                <c:pt idx="22">
                  <c:v>0.32156863618266784</c:v>
                </c:pt>
                <c:pt idx="23">
                  <c:v>0.32152860522708898</c:v>
                </c:pt>
                <c:pt idx="24">
                  <c:v>0.32150001778886411</c:v>
                </c:pt>
                <c:pt idx="25">
                  <c:v>0.32147960130226738</c:v>
                </c:pt>
                <c:pt idx="26">
                  <c:v>0.32146501968506541</c:v>
                </c:pt>
                <c:pt idx="27">
                  <c:v>0.32145460505404655</c:v>
                </c:pt>
                <c:pt idx="28">
                  <c:v>0.41673384795796126</c:v>
                </c:pt>
                <c:pt idx="29">
                  <c:v>0.58342738714114561</c:v>
                </c:pt>
                <c:pt idx="30">
                  <c:v>0.81679834199760393</c:v>
                </c:pt>
                <c:pt idx="31">
                  <c:v>1.1435176787966452</c:v>
                </c:pt>
                <c:pt idx="32">
                  <c:v>1.6009247503153037</c:v>
                </c:pt>
                <c:pt idx="33">
                  <c:v>2.2412946504414246</c:v>
                </c:pt>
                <c:pt idx="34">
                  <c:v>3.1378125106179944</c:v>
                </c:pt>
                <c:pt idx="35">
                  <c:v>4.3929375148651921</c:v>
                </c:pt>
                <c:pt idx="36">
                  <c:v>6.1501125208112688</c:v>
                </c:pt>
                <c:pt idx="37">
                  <c:v>8.6101575291357761</c:v>
                </c:pt>
                <c:pt idx="38">
                  <c:v>12.054220540790084</c:v>
                </c:pt>
                <c:pt idx="39">
                  <c:v>16.875908757106121</c:v>
                </c:pt>
                <c:pt idx="40">
                  <c:v>23.626272259948568</c:v>
                </c:pt>
                <c:pt idx="41">
                  <c:v>33.07678116392799</c:v>
                </c:pt>
                <c:pt idx="42">
                  <c:v>46.307493629499184</c:v>
                </c:pt>
                <c:pt idx="43">
                  <c:v>64.830491081298845</c:v>
                </c:pt>
                <c:pt idx="44">
                  <c:v>90.762687513818378</c:v>
                </c:pt>
                <c:pt idx="45">
                  <c:v>127.06776251934576</c:v>
                </c:pt>
                <c:pt idx="46">
                  <c:v>177.89486752708405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06-0347-8601-3B1832C8AD2D}"/>
            </c:ext>
          </c:extLst>
        </c:ser>
        <c:ser>
          <c:idx val="4"/>
          <c:order val="4"/>
          <c:tx>
            <c:strRef>
              <c:f>'Value of Eth below 200'!$F$4</c:f>
              <c:strCache>
                <c:ptCount val="1"/>
                <c:pt idx="0">
                  <c:v>1.5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'Value of Eth below 200'!$A$5:$A$64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'Value of Eth below 200'!$F$5:$F$64</c:f>
              <c:numCache>
                <c:formatCode>0</c:formatCode>
                <c:ptCount val="60"/>
                <c:pt idx="0">
                  <c:v>1.125</c:v>
                </c:pt>
                <c:pt idx="1">
                  <c:v>0.67500000000000004</c:v>
                </c:pt>
                <c:pt idx="2">
                  <c:v>0.53289473684210531</c:v>
                </c:pt>
                <c:pt idx="3">
                  <c:v>0.46730769230769231</c:v>
                </c:pt>
                <c:pt idx="4">
                  <c:v>0.43187203791469192</c:v>
                </c:pt>
                <c:pt idx="5">
                  <c:v>0.41109022556390978</c:v>
                </c:pt>
                <c:pt idx="6">
                  <c:v>0.39831228751821274</c:v>
                </c:pt>
                <c:pt idx="7">
                  <c:v>0.39022601110229976</c:v>
                </c:pt>
                <c:pt idx="8">
                  <c:v>0.38501512701476187</c:v>
                </c:pt>
                <c:pt idx="9">
                  <c:v>0.38161783713916414</c:v>
                </c:pt>
                <c:pt idx="10">
                  <c:v>0.37938609015471247</c:v>
                </c:pt>
                <c:pt idx="11">
                  <c:v>0.37791270420692336</c:v>
                </c:pt>
                <c:pt idx="12">
                  <c:v>0.37693678832328475</c:v>
                </c:pt>
                <c:pt idx="13">
                  <c:v>0.37628897313275644</c:v>
                </c:pt>
                <c:pt idx="14">
                  <c:v>0.37585833198462237</c:v>
                </c:pt>
                <c:pt idx="15">
                  <c:v>0.37557178507293365</c:v>
                </c:pt>
                <c:pt idx="16">
                  <c:v>0.37538099640590444</c:v>
                </c:pt>
                <c:pt idx="17">
                  <c:v>0.37525391161334776</c:v>
                </c:pt>
                <c:pt idx="18">
                  <c:v>0.37516923621241877</c:v>
                </c:pt>
                <c:pt idx="19">
                  <c:v>0.37511280717178275</c:v>
                </c:pt>
                <c:pt idx="20">
                  <c:v>0.37507519724093241</c:v>
                </c:pt>
                <c:pt idx="21">
                  <c:v>0.37505012814328997</c:v>
                </c:pt>
                <c:pt idx="22">
                  <c:v>0.3750334172731748</c:v>
                </c:pt>
                <c:pt idx="23">
                  <c:v>0.37876752441063521</c:v>
                </c:pt>
                <c:pt idx="24">
                  <c:v>0.56815128661595282</c:v>
                </c:pt>
                <c:pt idx="25">
                  <c:v>0.85222692992392923</c:v>
                </c:pt>
                <c:pt idx="26">
                  <c:v>1.278340394885894</c:v>
                </c:pt>
                <c:pt idx="27">
                  <c:v>1.9175105923288409</c:v>
                </c:pt>
                <c:pt idx="28">
                  <c:v>2.8762658884932617</c:v>
                </c:pt>
                <c:pt idx="29">
                  <c:v>4.3143988327398919</c:v>
                </c:pt>
                <c:pt idx="30">
                  <c:v>6.4715982491098378</c:v>
                </c:pt>
                <c:pt idx="31">
                  <c:v>9.7073973736647563</c:v>
                </c:pt>
                <c:pt idx="32">
                  <c:v>14.561096060497137</c:v>
                </c:pt>
                <c:pt idx="33">
                  <c:v>21.841644090745707</c:v>
                </c:pt>
                <c:pt idx="34">
                  <c:v>32.762466136118555</c:v>
                </c:pt>
                <c:pt idx="35">
                  <c:v>49.143699204177821</c:v>
                </c:pt>
                <c:pt idx="36">
                  <c:v>73.715548806266753</c:v>
                </c:pt>
                <c:pt idx="37">
                  <c:v>110.57332320940013</c:v>
                </c:pt>
                <c:pt idx="38">
                  <c:v>165.85998481410016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06-0347-8601-3B1832C8AD2D}"/>
            </c:ext>
          </c:extLst>
        </c:ser>
        <c:ser>
          <c:idx val="5"/>
          <c:order val="5"/>
          <c:tx>
            <c:strRef>
              <c:f>'Value of Eth below 200'!$G$4</c:f>
              <c:strCache>
                <c:ptCount val="1"/>
                <c:pt idx="0">
                  <c:v>1.6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'Value of Eth below 200'!$A$5:$A$64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'Value of Eth below 200'!$G$5:$G$64</c:f>
              <c:numCache>
                <c:formatCode>0</c:formatCode>
                <c:ptCount val="60"/>
                <c:pt idx="0">
                  <c:v>1.125</c:v>
                </c:pt>
                <c:pt idx="1">
                  <c:v>0.69230769230769229</c:v>
                </c:pt>
                <c:pt idx="2">
                  <c:v>0.55813953488372092</c:v>
                </c:pt>
                <c:pt idx="3">
                  <c:v>0.49783923941227304</c:v>
                </c:pt>
                <c:pt idx="4">
                  <c:v>0.46634955976115772</c:v>
                </c:pt>
                <c:pt idx="5">
                  <c:v>0.44861450841517281</c:v>
                </c:pt>
                <c:pt idx="6">
                  <c:v>0.43819919198703139</c:v>
                </c:pt>
                <c:pt idx="7">
                  <c:v>0.43193169341933296</c:v>
                </c:pt>
                <c:pt idx="8">
                  <c:v>0.42810474394271614</c:v>
                </c:pt>
                <c:pt idx="9">
                  <c:v>0.42574714775175154</c:v>
                </c:pt>
                <c:pt idx="10">
                  <c:v>0.42428679117880846</c:v>
                </c:pt>
                <c:pt idx="11">
                  <c:v>0.42337914487933165</c:v>
                </c:pt>
                <c:pt idx="12">
                  <c:v>0.42281383531018285</c:v>
                </c:pt>
                <c:pt idx="13">
                  <c:v>0.42246128280397705</c:v>
                </c:pt>
                <c:pt idx="14">
                  <c:v>0.42224123589221385</c:v>
                </c:pt>
                <c:pt idx="15">
                  <c:v>0.42210382294092358</c:v>
                </c:pt>
                <c:pt idx="16">
                  <c:v>0.42201798525513806</c:v>
                </c:pt>
                <c:pt idx="17">
                  <c:v>0.42196435442769187</c:v>
                </c:pt>
                <c:pt idx="18">
                  <c:v>0.42193084208198545</c:v>
                </c:pt>
                <c:pt idx="19">
                  <c:v>0.42190989956891678</c:v>
                </c:pt>
                <c:pt idx="20">
                  <c:v>0.42189681155393849</c:v>
                </c:pt>
                <c:pt idx="21">
                  <c:v>0.65281994259190046</c:v>
                </c:pt>
                <c:pt idx="22">
                  <c:v>1.0445119081470406</c:v>
                </c:pt>
                <c:pt idx="23">
                  <c:v>1.6712190530352655</c:v>
                </c:pt>
                <c:pt idx="24">
                  <c:v>2.6739504848564244</c:v>
                </c:pt>
                <c:pt idx="25">
                  <c:v>4.2783207757702799</c:v>
                </c:pt>
                <c:pt idx="26">
                  <c:v>6.8453132412324491</c:v>
                </c:pt>
                <c:pt idx="27">
                  <c:v>10.952501185971919</c:v>
                </c:pt>
                <c:pt idx="28">
                  <c:v>17.524001897555067</c:v>
                </c:pt>
                <c:pt idx="29">
                  <c:v>28.038403036088109</c:v>
                </c:pt>
                <c:pt idx="30">
                  <c:v>44.861444857740977</c:v>
                </c:pt>
                <c:pt idx="31">
                  <c:v>71.778311772385578</c:v>
                </c:pt>
                <c:pt idx="32">
                  <c:v>114.84529883581691</c:v>
                </c:pt>
                <c:pt idx="33">
                  <c:v>183.75247813730707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06-0347-8601-3B1832C8AD2D}"/>
            </c:ext>
          </c:extLst>
        </c:ser>
        <c:ser>
          <c:idx val="6"/>
          <c:order val="6"/>
          <c:tx>
            <c:strRef>
              <c:f>'Value of Eth below 200'!$H$4</c:f>
              <c:strCache>
                <c:ptCount val="1"/>
                <c:pt idx="0">
                  <c:v>1.7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'Value of Eth below 200'!$A$5:$A$64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'Value of Eth below 200'!$H$5:$H$64</c:f>
              <c:numCache>
                <c:formatCode>0</c:formatCode>
                <c:ptCount val="60"/>
                <c:pt idx="0">
                  <c:v>1.125</c:v>
                </c:pt>
                <c:pt idx="1">
                  <c:v>0.70833333333333337</c:v>
                </c:pt>
                <c:pt idx="2">
                  <c:v>0.58161896243291589</c:v>
                </c:pt>
                <c:pt idx="3">
                  <c:v>0.52624250214224499</c:v>
                </c:pt>
                <c:pt idx="4">
                  <c:v>0.4983326792220672</c:v>
                </c:pt>
                <c:pt idx="5">
                  <c:v>0.48325620876592518</c:v>
                </c:pt>
                <c:pt idx="6">
                  <c:v>0.47480637943514392</c:v>
                </c:pt>
                <c:pt idx="7">
                  <c:v>0.46997251977013127</c:v>
                </c:pt>
                <c:pt idx="8">
                  <c:v>0.46717477587305972</c:v>
                </c:pt>
                <c:pt idx="9">
                  <c:v>0.46554454986370852</c:v>
                </c:pt>
                <c:pt idx="10">
                  <c:v>0.46459089724235325</c:v>
                </c:pt>
                <c:pt idx="11">
                  <c:v>0.46403174800896307</c:v>
                </c:pt>
                <c:pt idx="12">
                  <c:v>0.46370346496088771</c:v>
                </c:pt>
                <c:pt idx="13">
                  <c:v>0.46351057417301073</c:v>
                </c:pt>
                <c:pt idx="14">
                  <c:v>0.46339718394860829</c:v>
                </c:pt>
                <c:pt idx="15">
                  <c:v>0.46333050972825357</c:v>
                </c:pt>
                <c:pt idx="16">
                  <c:v>0.46329129856035928</c:v>
                </c:pt>
                <c:pt idx="17">
                  <c:v>0.4632682362675607</c:v>
                </c:pt>
                <c:pt idx="18">
                  <c:v>0.4746291002572855</c:v>
                </c:pt>
                <c:pt idx="19">
                  <c:v>0.80686947043738533</c:v>
                </c:pt>
                <c:pt idx="20">
                  <c:v>1.3716780997435551</c:v>
                </c:pt>
                <c:pt idx="21">
                  <c:v>2.3318527695640432</c:v>
                </c:pt>
                <c:pt idx="22">
                  <c:v>3.9641497082588741</c:v>
                </c:pt>
                <c:pt idx="23">
                  <c:v>6.7390545040400847</c:v>
                </c:pt>
                <c:pt idx="24">
                  <c:v>11.456392656868148</c:v>
                </c:pt>
                <c:pt idx="25">
                  <c:v>19.475867516675848</c:v>
                </c:pt>
                <c:pt idx="26">
                  <c:v>33.108974778348937</c:v>
                </c:pt>
                <c:pt idx="27">
                  <c:v>56.28525712319319</c:v>
                </c:pt>
                <c:pt idx="28">
                  <c:v>95.684937109428432</c:v>
                </c:pt>
                <c:pt idx="29">
                  <c:v>162.6643930860283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06-0347-8601-3B1832C8AD2D}"/>
            </c:ext>
          </c:extLst>
        </c:ser>
        <c:ser>
          <c:idx val="7"/>
          <c:order val="7"/>
          <c:tx>
            <c:strRef>
              <c:f>'Value of Eth below 200'!$I$4</c:f>
              <c:strCache>
                <c:ptCount val="1"/>
                <c:pt idx="0">
                  <c:v>1.8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'Value of Eth below 200'!$A$5:$A$64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'Value of Eth below 200'!$I$5:$I$64</c:f>
              <c:numCache>
                <c:formatCode>0</c:formatCode>
                <c:ptCount val="60"/>
                <c:pt idx="0">
                  <c:v>1.125</c:v>
                </c:pt>
                <c:pt idx="1">
                  <c:v>0.7232142857142857</c:v>
                </c:pt>
                <c:pt idx="2">
                  <c:v>0.60347682119205293</c:v>
                </c:pt>
                <c:pt idx="3">
                  <c:v>0.55264487870619949</c:v>
                </c:pt>
                <c:pt idx="4">
                  <c:v>0.52793970388384237</c:v>
                </c:pt>
                <c:pt idx="5">
                  <c:v>0.51514590474122557</c:v>
                </c:pt>
                <c:pt idx="6">
                  <c:v>0.5083026132216073</c:v>
                </c:pt>
                <c:pt idx="7">
                  <c:v>0.50457877110929228</c:v>
                </c:pt>
                <c:pt idx="8">
                  <c:v>0.50253345053616527</c:v>
                </c:pt>
                <c:pt idx="9">
                  <c:v>0.5014043100755462</c:v>
                </c:pt>
                <c:pt idx="10">
                  <c:v>0.50077919960831607</c:v>
                </c:pt>
                <c:pt idx="11">
                  <c:v>0.50043258905064769</c:v>
                </c:pt>
                <c:pt idx="12">
                  <c:v>0.50024023487438107</c:v>
                </c:pt>
                <c:pt idx="13">
                  <c:v>0.50013343532503951</c:v>
                </c:pt>
                <c:pt idx="14">
                  <c:v>0.50007412194459022</c:v>
                </c:pt>
                <c:pt idx="15">
                  <c:v>0.50004117614516697</c:v>
                </c:pt>
                <c:pt idx="16">
                  <c:v>0.50002287479896301</c:v>
                </c:pt>
                <c:pt idx="17">
                  <c:v>0.73774515141181052</c:v>
                </c:pt>
                <c:pt idx="18">
                  <c:v>1.3279412725412589</c:v>
                </c:pt>
                <c:pt idx="19">
                  <c:v>2.3902942905742659</c:v>
                </c:pt>
                <c:pt idx="20">
                  <c:v>4.3025297230336781</c:v>
                </c:pt>
                <c:pt idx="21">
                  <c:v>7.7445535014606222</c:v>
                </c:pt>
                <c:pt idx="22">
                  <c:v>13.940196302629118</c:v>
                </c:pt>
                <c:pt idx="23">
                  <c:v>25.092353344732413</c:v>
                </c:pt>
                <c:pt idx="24">
                  <c:v>45.166236020518348</c:v>
                </c:pt>
                <c:pt idx="25">
                  <c:v>81.299224836933021</c:v>
                </c:pt>
                <c:pt idx="26">
                  <c:v>146.33860470647946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06-0347-8601-3B1832C8AD2D}"/>
            </c:ext>
          </c:extLst>
        </c:ser>
        <c:ser>
          <c:idx val="8"/>
          <c:order val="8"/>
          <c:tx>
            <c:strRef>
              <c:f>'Value of Eth below 200'!$J$4</c:f>
              <c:strCache>
                <c:ptCount val="1"/>
                <c:pt idx="0">
                  <c:v>1.9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'Value of Eth below 200'!$A$5:$A$64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'Value of Eth below 200'!$J$5:$J$64</c:f>
              <c:numCache>
                <c:formatCode>0</c:formatCode>
                <c:ptCount val="60"/>
                <c:pt idx="0">
                  <c:v>1.125</c:v>
                </c:pt>
                <c:pt idx="1">
                  <c:v>0.73706896551724133</c:v>
                </c:pt>
                <c:pt idx="2">
                  <c:v>0.62384792626728114</c:v>
                </c:pt>
                <c:pt idx="3">
                  <c:v>0.57718415737901119</c:v>
                </c:pt>
                <c:pt idx="4">
                  <c:v>0.55532203203654384</c:v>
                </c:pt>
                <c:pt idx="5">
                  <c:v>0.54446786184848961</c:v>
                </c:pt>
                <c:pt idx="6">
                  <c:v>0.5389238326184338</c:v>
                </c:pt>
                <c:pt idx="7">
                  <c:v>0.53605102995125531</c:v>
                </c:pt>
                <c:pt idx="8">
                  <c:v>0.53455129610912511</c:v>
                </c:pt>
                <c:pt idx="9">
                  <c:v>0.53376532819726819</c:v>
                </c:pt>
                <c:pt idx="10">
                  <c:v>0.53335258850588407</c:v>
                </c:pt>
                <c:pt idx="11">
                  <c:v>0.53313561337023851</c:v>
                </c:pt>
                <c:pt idx="12">
                  <c:v>0.53302148682342387</c:v>
                </c:pt>
                <c:pt idx="13">
                  <c:v>0.53296143984338507</c:v>
                </c:pt>
                <c:pt idx="14">
                  <c:v>0.53292984160346812</c:v>
                </c:pt>
                <c:pt idx="15">
                  <c:v>0.53291321245577894</c:v>
                </c:pt>
                <c:pt idx="16">
                  <c:v>0.97348977079072052</c:v>
                </c:pt>
                <c:pt idx="17">
                  <c:v>1.8496305645023692</c:v>
                </c:pt>
                <c:pt idx="18">
                  <c:v>3.5142980725545012</c:v>
                </c:pt>
                <c:pt idx="19">
                  <c:v>6.677166337853552</c:v>
                </c:pt>
                <c:pt idx="20">
                  <c:v>12.68661604192175</c:v>
                </c:pt>
                <c:pt idx="21">
                  <c:v>24.104570479651318</c:v>
                </c:pt>
                <c:pt idx="22">
                  <c:v>45.798683911337505</c:v>
                </c:pt>
                <c:pt idx="23">
                  <c:v>87.017499431541253</c:v>
                </c:pt>
                <c:pt idx="24">
                  <c:v>165.33324891992837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C06-0347-8601-3B1832C8AD2D}"/>
            </c:ext>
          </c:extLst>
        </c:ser>
        <c:ser>
          <c:idx val="9"/>
          <c:order val="9"/>
          <c:tx>
            <c:strRef>
              <c:f>'Value of Eth below 200'!$K$4</c:f>
              <c:strCache>
                <c:ptCount val="1"/>
                <c:pt idx="0">
                  <c:v>2.0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'Value of Eth below 200'!$A$5:$A$64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'Value of Eth below 200'!$K$5:$K$64</c:f>
              <c:numCache>
                <c:formatCode>0</c:formatCode>
                <c:ptCount val="60"/>
                <c:pt idx="0">
                  <c:v>1.125</c:v>
                </c:pt>
                <c:pt idx="1">
                  <c:v>0.75</c:v>
                </c:pt>
                <c:pt idx="2">
                  <c:v>0.6428571428571429</c:v>
                </c:pt>
                <c:pt idx="3">
                  <c:v>0.6</c:v>
                </c:pt>
                <c:pt idx="4">
                  <c:v>0.58064516129032262</c:v>
                </c:pt>
                <c:pt idx="5">
                  <c:v>0.5714285714285714</c:v>
                </c:pt>
                <c:pt idx="6">
                  <c:v>0.56692913385826771</c:v>
                </c:pt>
                <c:pt idx="7">
                  <c:v>0.56470588235294117</c:v>
                </c:pt>
                <c:pt idx="8">
                  <c:v>0.56360078277886494</c:v>
                </c:pt>
                <c:pt idx="9">
                  <c:v>0.56304985337243407</c:v>
                </c:pt>
                <c:pt idx="10">
                  <c:v>0.56277479237909134</c:v>
                </c:pt>
                <c:pt idx="11">
                  <c:v>0.56263736263736264</c:v>
                </c:pt>
                <c:pt idx="12">
                  <c:v>0.56256867293370771</c:v>
                </c:pt>
                <c:pt idx="13">
                  <c:v>0.56253433437099432</c:v>
                </c:pt>
                <c:pt idx="14">
                  <c:v>0.56251716666158025</c:v>
                </c:pt>
                <c:pt idx="15">
                  <c:v>1.10592</c:v>
                </c:pt>
                <c:pt idx="16">
                  <c:v>2.21184</c:v>
                </c:pt>
                <c:pt idx="17">
                  <c:v>4.4236800000000001</c:v>
                </c:pt>
                <c:pt idx="18">
                  <c:v>8.8473600000000001</c:v>
                </c:pt>
                <c:pt idx="19">
                  <c:v>17.69472</c:v>
                </c:pt>
                <c:pt idx="20">
                  <c:v>35.38944</c:v>
                </c:pt>
                <c:pt idx="21">
                  <c:v>70.778880000000001</c:v>
                </c:pt>
                <c:pt idx="22">
                  <c:v>141.55776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C06-0347-8601-3B1832C8A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026640"/>
        <c:axId val="407066800"/>
      </c:lineChart>
      <c:dateAx>
        <c:axId val="407026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66800"/>
        <c:crosses val="autoZero"/>
        <c:auto val="1"/>
        <c:lblOffset val="100"/>
        <c:baseTimeUnit val="months"/>
      </c:dateAx>
      <c:valAx>
        <c:axId val="40706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2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Member Monthly Earnings by Interactions</a:t>
            </a:r>
          </a:p>
          <a:p>
            <a:pPr>
              <a:defRPr/>
            </a:pPr>
            <a:r>
              <a:rPr lang="en-US"/>
              <a:t>1</a:t>
            </a:r>
            <a:r>
              <a:rPr lang="en-US" baseline="0"/>
              <a:t> per day to 170 per day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'Payout Per Month at Trans rate'!$B$4</c:f>
              <c:strCache>
                <c:ptCount val="1"/>
                <c:pt idx="0">
                  <c:v>1.1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'Payout Per Month at Trans rate'!$A$5:$A$13</c:f>
              <c:strCache>
                <c:ptCount val="9"/>
                <c:pt idx="0">
                  <c:v>Low 1</c:v>
                </c:pt>
                <c:pt idx="1">
                  <c:v>Low 2</c:v>
                </c:pt>
                <c:pt idx="2">
                  <c:v>Low 3</c:v>
                </c:pt>
                <c:pt idx="3">
                  <c:v>Medium 1</c:v>
                </c:pt>
                <c:pt idx="4">
                  <c:v>Medium 2</c:v>
                </c:pt>
                <c:pt idx="5">
                  <c:v>Medium 3</c:v>
                </c:pt>
                <c:pt idx="6">
                  <c:v>High 1</c:v>
                </c:pt>
                <c:pt idx="7">
                  <c:v>Hight 2</c:v>
                </c:pt>
                <c:pt idx="8">
                  <c:v>Hight 3</c:v>
                </c:pt>
              </c:strCache>
            </c:strRef>
          </c:cat>
          <c:val>
            <c:numRef>
              <c:f>'Payout Per Month at Trans rate'!$B$5:$B$13</c:f>
              <c:numCache>
                <c:formatCode>0</c:formatCode>
                <c:ptCount val="9"/>
                <c:pt idx="0">
                  <c:v>111.37500000000001</c:v>
                </c:pt>
                <c:pt idx="1">
                  <c:v>122.51250000000002</c:v>
                </c:pt>
                <c:pt idx="2">
                  <c:v>134.76375000000004</c:v>
                </c:pt>
                <c:pt idx="3">
                  <c:v>148.24012500000006</c:v>
                </c:pt>
                <c:pt idx="4">
                  <c:v>163.0641375000001</c:v>
                </c:pt>
                <c:pt idx="5">
                  <c:v>179.37055125000012</c:v>
                </c:pt>
                <c:pt idx="6">
                  <c:v>197.30760637500015</c:v>
                </c:pt>
                <c:pt idx="7">
                  <c:v>217.0383670125002</c:v>
                </c:pt>
                <c:pt idx="8">
                  <c:v>238.74220371375023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8-AF46-B2BD-366E336261D4}"/>
            </c:ext>
          </c:extLst>
        </c:ser>
        <c:ser>
          <c:idx val="1"/>
          <c:order val="1"/>
          <c:tx>
            <c:strRef>
              <c:f>'Payout Per Month at Trans rate'!$C$4</c:f>
              <c:strCache>
                <c:ptCount val="1"/>
                <c:pt idx="0">
                  <c:v>1.2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'Payout Per Month at Trans rate'!$A$5:$A$13</c:f>
              <c:strCache>
                <c:ptCount val="9"/>
                <c:pt idx="0">
                  <c:v>Low 1</c:v>
                </c:pt>
                <c:pt idx="1">
                  <c:v>Low 2</c:v>
                </c:pt>
                <c:pt idx="2">
                  <c:v>Low 3</c:v>
                </c:pt>
                <c:pt idx="3">
                  <c:v>Medium 1</c:v>
                </c:pt>
                <c:pt idx="4">
                  <c:v>Medium 2</c:v>
                </c:pt>
                <c:pt idx="5">
                  <c:v>Medium 3</c:v>
                </c:pt>
                <c:pt idx="6">
                  <c:v>High 1</c:v>
                </c:pt>
                <c:pt idx="7">
                  <c:v>Hight 2</c:v>
                </c:pt>
                <c:pt idx="8">
                  <c:v>Hight 3</c:v>
                </c:pt>
              </c:strCache>
            </c:strRef>
          </c:cat>
          <c:val>
            <c:numRef>
              <c:f>'Payout Per Month at Trans rate'!$C$5:$C$13</c:f>
              <c:numCache>
                <c:formatCode>0</c:formatCode>
                <c:ptCount val="9"/>
                <c:pt idx="0">
                  <c:v>121.5</c:v>
                </c:pt>
                <c:pt idx="1">
                  <c:v>145.79999999999998</c:v>
                </c:pt>
                <c:pt idx="2">
                  <c:v>174.95999999999998</c:v>
                </c:pt>
                <c:pt idx="3">
                  <c:v>209.95199999999997</c:v>
                </c:pt>
                <c:pt idx="4">
                  <c:v>251.94239999999994</c:v>
                </c:pt>
                <c:pt idx="5">
                  <c:v>302.33087999999992</c:v>
                </c:pt>
                <c:pt idx="6">
                  <c:v>362.79705599999994</c:v>
                </c:pt>
                <c:pt idx="7">
                  <c:v>435.35646719999988</c:v>
                </c:pt>
                <c:pt idx="8">
                  <c:v>522.42776063999986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8-AF46-B2BD-366E336261D4}"/>
            </c:ext>
          </c:extLst>
        </c:ser>
        <c:ser>
          <c:idx val="2"/>
          <c:order val="2"/>
          <c:tx>
            <c:strRef>
              <c:f>'Payout Per Month at Trans rate'!$D$4</c:f>
              <c:strCache>
                <c:ptCount val="1"/>
                <c:pt idx="0">
                  <c:v>1.3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'Payout Per Month at Trans rate'!$A$5:$A$13</c:f>
              <c:strCache>
                <c:ptCount val="9"/>
                <c:pt idx="0">
                  <c:v>Low 1</c:v>
                </c:pt>
                <c:pt idx="1">
                  <c:v>Low 2</c:v>
                </c:pt>
                <c:pt idx="2">
                  <c:v>Low 3</c:v>
                </c:pt>
                <c:pt idx="3">
                  <c:v>Medium 1</c:v>
                </c:pt>
                <c:pt idx="4">
                  <c:v>Medium 2</c:v>
                </c:pt>
                <c:pt idx="5">
                  <c:v>Medium 3</c:v>
                </c:pt>
                <c:pt idx="6">
                  <c:v>High 1</c:v>
                </c:pt>
                <c:pt idx="7">
                  <c:v>Hight 2</c:v>
                </c:pt>
                <c:pt idx="8">
                  <c:v>Hight 3</c:v>
                </c:pt>
              </c:strCache>
            </c:strRef>
          </c:cat>
          <c:val>
            <c:numRef>
              <c:f>'Payout Per Month at Trans rate'!$D$5:$D$13</c:f>
              <c:numCache>
                <c:formatCode>0</c:formatCode>
                <c:ptCount val="9"/>
                <c:pt idx="0">
                  <c:v>131.625</c:v>
                </c:pt>
                <c:pt idx="1">
                  <c:v>171.11249999999998</c:v>
                </c:pt>
                <c:pt idx="2">
                  <c:v>222.44624999999999</c:v>
                </c:pt>
                <c:pt idx="3">
                  <c:v>289.18012499999998</c:v>
                </c:pt>
                <c:pt idx="4">
                  <c:v>375.93416250000001</c:v>
                </c:pt>
                <c:pt idx="5">
                  <c:v>488.71441125000001</c:v>
                </c:pt>
                <c:pt idx="6">
                  <c:v>635.32873462500004</c:v>
                </c:pt>
                <c:pt idx="7">
                  <c:v>825.92735501250013</c:v>
                </c:pt>
                <c:pt idx="8">
                  <c:v>1073.7055615162503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18-AF46-B2BD-366E336261D4}"/>
            </c:ext>
          </c:extLst>
        </c:ser>
        <c:ser>
          <c:idx val="3"/>
          <c:order val="3"/>
          <c:tx>
            <c:strRef>
              <c:f>'Payout Per Month at Trans rate'!$E$4</c:f>
              <c:strCache>
                <c:ptCount val="1"/>
                <c:pt idx="0">
                  <c:v>1.4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'Payout Per Month at Trans rate'!$A$5:$A$13</c:f>
              <c:strCache>
                <c:ptCount val="9"/>
                <c:pt idx="0">
                  <c:v>Low 1</c:v>
                </c:pt>
                <c:pt idx="1">
                  <c:v>Low 2</c:v>
                </c:pt>
                <c:pt idx="2">
                  <c:v>Low 3</c:v>
                </c:pt>
                <c:pt idx="3">
                  <c:v>Medium 1</c:v>
                </c:pt>
                <c:pt idx="4">
                  <c:v>Medium 2</c:v>
                </c:pt>
                <c:pt idx="5">
                  <c:v>Medium 3</c:v>
                </c:pt>
                <c:pt idx="6">
                  <c:v>High 1</c:v>
                </c:pt>
                <c:pt idx="7">
                  <c:v>Hight 2</c:v>
                </c:pt>
                <c:pt idx="8">
                  <c:v>Hight 3</c:v>
                </c:pt>
              </c:strCache>
            </c:strRef>
          </c:cat>
          <c:val>
            <c:numRef>
              <c:f>'Payout Per Month at Trans rate'!$E$5:$E$13</c:f>
              <c:numCache>
                <c:formatCode>0</c:formatCode>
                <c:ptCount val="9"/>
                <c:pt idx="0">
                  <c:v>141.74999999999997</c:v>
                </c:pt>
                <c:pt idx="1">
                  <c:v>198.45</c:v>
                </c:pt>
                <c:pt idx="2">
                  <c:v>277.82999999999993</c:v>
                </c:pt>
                <c:pt idx="3">
                  <c:v>388.96199999999988</c:v>
                </c:pt>
                <c:pt idx="4">
                  <c:v>544.54679999999985</c:v>
                </c:pt>
                <c:pt idx="5">
                  <c:v>762.36551999999972</c:v>
                </c:pt>
                <c:pt idx="6">
                  <c:v>1067.3117279999994</c:v>
                </c:pt>
                <c:pt idx="7">
                  <c:v>1494.2364191999991</c:v>
                </c:pt>
                <c:pt idx="8">
                  <c:v>2091.9309868799987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18-AF46-B2BD-366E336261D4}"/>
            </c:ext>
          </c:extLst>
        </c:ser>
        <c:ser>
          <c:idx val="4"/>
          <c:order val="4"/>
          <c:tx>
            <c:strRef>
              <c:f>'Payout Per Month at Trans rate'!$F$4</c:f>
              <c:strCache>
                <c:ptCount val="1"/>
                <c:pt idx="0">
                  <c:v>1.5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'Payout Per Month at Trans rate'!$A$5:$A$13</c:f>
              <c:strCache>
                <c:ptCount val="9"/>
                <c:pt idx="0">
                  <c:v>Low 1</c:v>
                </c:pt>
                <c:pt idx="1">
                  <c:v>Low 2</c:v>
                </c:pt>
                <c:pt idx="2">
                  <c:v>Low 3</c:v>
                </c:pt>
                <c:pt idx="3">
                  <c:v>Medium 1</c:v>
                </c:pt>
                <c:pt idx="4">
                  <c:v>Medium 2</c:v>
                </c:pt>
                <c:pt idx="5">
                  <c:v>Medium 3</c:v>
                </c:pt>
                <c:pt idx="6">
                  <c:v>High 1</c:v>
                </c:pt>
                <c:pt idx="7">
                  <c:v>Hight 2</c:v>
                </c:pt>
                <c:pt idx="8">
                  <c:v>Hight 3</c:v>
                </c:pt>
              </c:strCache>
            </c:strRef>
          </c:cat>
          <c:val>
            <c:numRef>
              <c:f>'Payout Per Month at Trans rate'!$F$5:$F$13</c:f>
              <c:numCache>
                <c:formatCode>0</c:formatCode>
                <c:ptCount val="9"/>
                <c:pt idx="0">
                  <c:v>151.875</c:v>
                </c:pt>
                <c:pt idx="1">
                  <c:v>227.8125</c:v>
                </c:pt>
                <c:pt idx="2">
                  <c:v>341.71875</c:v>
                </c:pt>
                <c:pt idx="3">
                  <c:v>512.578125</c:v>
                </c:pt>
                <c:pt idx="4">
                  <c:v>768.8671875</c:v>
                </c:pt>
                <c:pt idx="5">
                  <c:v>1153.30078125</c:v>
                </c:pt>
                <c:pt idx="6">
                  <c:v>1729.951171875</c:v>
                </c:pt>
                <c:pt idx="7">
                  <c:v>2594.9267578125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18-AF46-B2BD-366E336261D4}"/>
            </c:ext>
          </c:extLst>
        </c:ser>
        <c:ser>
          <c:idx val="5"/>
          <c:order val="5"/>
          <c:tx>
            <c:strRef>
              <c:f>'Payout Per Month at Trans rate'!$G$4</c:f>
              <c:strCache>
                <c:ptCount val="1"/>
                <c:pt idx="0">
                  <c:v>1.6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'Payout Per Month at Trans rate'!$A$5:$A$13</c:f>
              <c:strCache>
                <c:ptCount val="9"/>
                <c:pt idx="0">
                  <c:v>Low 1</c:v>
                </c:pt>
                <c:pt idx="1">
                  <c:v>Low 2</c:v>
                </c:pt>
                <c:pt idx="2">
                  <c:v>Low 3</c:v>
                </c:pt>
                <c:pt idx="3">
                  <c:v>Medium 1</c:v>
                </c:pt>
                <c:pt idx="4">
                  <c:v>Medium 2</c:v>
                </c:pt>
                <c:pt idx="5">
                  <c:v>Medium 3</c:v>
                </c:pt>
                <c:pt idx="6">
                  <c:v>High 1</c:v>
                </c:pt>
                <c:pt idx="7">
                  <c:v>Hight 2</c:v>
                </c:pt>
                <c:pt idx="8">
                  <c:v>Hight 3</c:v>
                </c:pt>
              </c:strCache>
            </c:strRef>
          </c:cat>
          <c:val>
            <c:numRef>
              <c:f>'Payout Per Month at Trans rate'!$G$5:$G$13</c:f>
              <c:numCache>
                <c:formatCode>0</c:formatCode>
                <c:ptCount val="9"/>
                <c:pt idx="0">
                  <c:v>162</c:v>
                </c:pt>
                <c:pt idx="1">
                  <c:v>259.2</c:v>
                </c:pt>
                <c:pt idx="2">
                  <c:v>414.72</c:v>
                </c:pt>
                <c:pt idx="3">
                  <c:v>663.55200000000013</c:v>
                </c:pt>
                <c:pt idx="4">
                  <c:v>1061.6832000000002</c:v>
                </c:pt>
                <c:pt idx="5">
                  <c:v>1698.6931200000004</c:v>
                </c:pt>
                <c:pt idx="6">
                  <c:v>2717.9089920000006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18-AF46-B2BD-366E336261D4}"/>
            </c:ext>
          </c:extLst>
        </c:ser>
        <c:ser>
          <c:idx val="6"/>
          <c:order val="6"/>
          <c:tx>
            <c:strRef>
              <c:f>'Payout Per Month at Trans rate'!$H$4</c:f>
              <c:strCache>
                <c:ptCount val="1"/>
                <c:pt idx="0">
                  <c:v>1.7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'Payout Per Month at Trans rate'!$A$5:$A$13</c:f>
              <c:strCache>
                <c:ptCount val="9"/>
                <c:pt idx="0">
                  <c:v>Low 1</c:v>
                </c:pt>
                <c:pt idx="1">
                  <c:v>Low 2</c:v>
                </c:pt>
                <c:pt idx="2">
                  <c:v>Low 3</c:v>
                </c:pt>
                <c:pt idx="3">
                  <c:v>Medium 1</c:v>
                </c:pt>
                <c:pt idx="4">
                  <c:v>Medium 2</c:v>
                </c:pt>
                <c:pt idx="5">
                  <c:v>Medium 3</c:v>
                </c:pt>
                <c:pt idx="6">
                  <c:v>High 1</c:v>
                </c:pt>
                <c:pt idx="7">
                  <c:v>Hight 2</c:v>
                </c:pt>
                <c:pt idx="8">
                  <c:v>Hight 3</c:v>
                </c:pt>
              </c:strCache>
            </c:strRef>
          </c:cat>
          <c:val>
            <c:numRef>
              <c:f>'Payout Per Month at Trans rate'!$H$5:$H$13</c:f>
              <c:numCache>
                <c:formatCode>0</c:formatCode>
                <c:ptCount val="9"/>
                <c:pt idx="0">
                  <c:v>172.125</c:v>
                </c:pt>
                <c:pt idx="1">
                  <c:v>292.61249999999995</c:v>
                </c:pt>
                <c:pt idx="2">
                  <c:v>497.44124999999991</c:v>
                </c:pt>
                <c:pt idx="3">
                  <c:v>845.65012499999989</c:v>
                </c:pt>
                <c:pt idx="4">
                  <c:v>1437.6052124999997</c:v>
                </c:pt>
                <c:pt idx="5">
                  <c:v>2443.9288612499995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18-AF46-B2BD-366E336261D4}"/>
            </c:ext>
          </c:extLst>
        </c:ser>
        <c:ser>
          <c:idx val="7"/>
          <c:order val="7"/>
          <c:tx>
            <c:strRef>
              <c:f>'Payout Per Month at Trans rate'!$I$4</c:f>
              <c:strCache>
                <c:ptCount val="1"/>
                <c:pt idx="0">
                  <c:v>1.8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'Payout Per Month at Trans rate'!$A$5:$A$13</c:f>
              <c:strCache>
                <c:ptCount val="9"/>
                <c:pt idx="0">
                  <c:v>Low 1</c:v>
                </c:pt>
                <c:pt idx="1">
                  <c:v>Low 2</c:v>
                </c:pt>
                <c:pt idx="2">
                  <c:v>Low 3</c:v>
                </c:pt>
                <c:pt idx="3">
                  <c:v>Medium 1</c:v>
                </c:pt>
                <c:pt idx="4">
                  <c:v>Medium 2</c:v>
                </c:pt>
                <c:pt idx="5">
                  <c:v>Medium 3</c:v>
                </c:pt>
                <c:pt idx="6">
                  <c:v>High 1</c:v>
                </c:pt>
                <c:pt idx="7">
                  <c:v>Hight 2</c:v>
                </c:pt>
                <c:pt idx="8">
                  <c:v>Hight 3</c:v>
                </c:pt>
              </c:strCache>
            </c:strRef>
          </c:cat>
          <c:val>
            <c:numRef>
              <c:f>'Payout Per Month at Trans rate'!$I$5:$I$13</c:f>
              <c:numCache>
                <c:formatCode>0</c:formatCode>
                <c:ptCount val="9"/>
                <c:pt idx="0">
                  <c:v>182.25</c:v>
                </c:pt>
                <c:pt idx="1">
                  <c:v>328.05</c:v>
                </c:pt>
                <c:pt idx="2">
                  <c:v>590.49000000000012</c:v>
                </c:pt>
                <c:pt idx="3">
                  <c:v>1062.8820000000003</c:v>
                </c:pt>
                <c:pt idx="4">
                  <c:v>1913.1876000000007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18-AF46-B2BD-366E336261D4}"/>
            </c:ext>
          </c:extLst>
        </c:ser>
        <c:ser>
          <c:idx val="8"/>
          <c:order val="8"/>
          <c:tx>
            <c:strRef>
              <c:f>'Payout Per Month at Trans rate'!$J$4</c:f>
              <c:strCache>
                <c:ptCount val="1"/>
                <c:pt idx="0">
                  <c:v>1.9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'Payout Per Month at Trans rate'!$A$5:$A$13</c:f>
              <c:strCache>
                <c:ptCount val="9"/>
                <c:pt idx="0">
                  <c:v>Low 1</c:v>
                </c:pt>
                <c:pt idx="1">
                  <c:v>Low 2</c:v>
                </c:pt>
                <c:pt idx="2">
                  <c:v>Low 3</c:v>
                </c:pt>
                <c:pt idx="3">
                  <c:v>Medium 1</c:v>
                </c:pt>
                <c:pt idx="4">
                  <c:v>Medium 2</c:v>
                </c:pt>
                <c:pt idx="5">
                  <c:v>Medium 3</c:v>
                </c:pt>
                <c:pt idx="6">
                  <c:v>High 1</c:v>
                </c:pt>
                <c:pt idx="7">
                  <c:v>Hight 2</c:v>
                </c:pt>
                <c:pt idx="8">
                  <c:v>Hight 3</c:v>
                </c:pt>
              </c:strCache>
            </c:strRef>
          </c:cat>
          <c:val>
            <c:numRef>
              <c:f>'Payout Per Month at Trans rate'!$J$5:$J$13</c:f>
              <c:numCache>
                <c:formatCode>0</c:formatCode>
                <c:ptCount val="9"/>
                <c:pt idx="0">
                  <c:v>192.375</c:v>
                </c:pt>
                <c:pt idx="1">
                  <c:v>365.51249999999999</c:v>
                </c:pt>
                <c:pt idx="2">
                  <c:v>694.47374999999988</c:v>
                </c:pt>
                <c:pt idx="3">
                  <c:v>1319.5001249999998</c:v>
                </c:pt>
                <c:pt idx="4">
                  <c:v>2507.0502374999996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518-AF46-B2BD-366E336261D4}"/>
            </c:ext>
          </c:extLst>
        </c:ser>
        <c:ser>
          <c:idx val="9"/>
          <c:order val="9"/>
          <c:tx>
            <c:strRef>
              <c:f>'Payout Per Month at Trans rate'!$K$4</c:f>
              <c:strCache>
                <c:ptCount val="1"/>
                <c:pt idx="0">
                  <c:v>2.0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'Payout Per Month at Trans rate'!$A$5:$A$13</c:f>
              <c:strCache>
                <c:ptCount val="9"/>
                <c:pt idx="0">
                  <c:v>Low 1</c:v>
                </c:pt>
                <c:pt idx="1">
                  <c:v>Low 2</c:v>
                </c:pt>
                <c:pt idx="2">
                  <c:v>Low 3</c:v>
                </c:pt>
                <c:pt idx="3">
                  <c:v>Medium 1</c:v>
                </c:pt>
                <c:pt idx="4">
                  <c:v>Medium 2</c:v>
                </c:pt>
                <c:pt idx="5">
                  <c:v>Medium 3</c:v>
                </c:pt>
                <c:pt idx="6">
                  <c:v>High 1</c:v>
                </c:pt>
                <c:pt idx="7">
                  <c:v>Hight 2</c:v>
                </c:pt>
                <c:pt idx="8">
                  <c:v>Hight 3</c:v>
                </c:pt>
              </c:strCache>
            </c:strRef>
          </c:cat>
          <c:val>
            <c:numRef>
              <c:f>'Payout Per Month at Trans rate'!$K$5:$K$13</c:f>
              <c:numCache>
                <c:formatCode>0</c:formatCode>
                <c:ptCount val="9"/>
                <c:pt idx="0">
                  <c:v>202.5</c:v>
                </c:pt>
                <c:pt idx="1">
                  <c:v>405</c:v>
                </c:pt>
                <c:pt idx="2">
                  <c:v>810</c:v>
                </c:pt>
                <c:pt idx="3">
                  <c:v>1620</c:v>
                </c:pt>
                <c:pt idx="4">
                  <c:v>3240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C4-6740-82E9-44310F224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134256"/>
        <c:axId val="395479216"/>
      </c:lineChart>
      <c:catAx>
        <c:axId val="39913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479216"/>
        <c:crosses val="autoZero"/>
        <c:auto val="1"/>
        <c:lblAlgn val="ctr"/>
        <c:lblOffset val="100"/>
        <c:noMultiLvlLbl val="0"/>
      </c:catAx>
      <c:valAx>
        <c:axId val="39547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13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Value ($) for  Picked Members per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 Picker Value'!$B$3</c:f>
              <c:strCache>
                <c:ptCount val="1"/>
                <c:pt idx="0">
                  <c:v>1.04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'Per Picker Value'!$A$4:$A$63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'Per Picker Value'!$B$4:$B$63</c:f>
              <c:numCache>
                <c:formatCode>0</c:formatCode>
                <c:ptCount val="60"/>
                <c:pt idx="0">
                  <c:v>420</c:v>
                </c:pt>
                <c:pt idx="1">
                  <c:v>444.23076923076923</c:v>
                </c:pt>
                <c:pt idx="2">
                  <c:v>469.85946745562137</c:v>
                </c:pt>
                <c:pt idx="3">
                  <c:v>496.96674442421488</c:v>
                </c:pt>
                <c:pt idx="4">
                  <c:v>525.63790275638132</c:v>
                </c:pt>
                <c:pt idx="5">
                  <c:v>555.96316637694167</c:v>
                </c:pt>
                <c:pt idx="6">
                  <c:v>588.03796443714987</c:v>
                </c:pt>
                <c:pt idx="7">
                  <c:v>621.96323161621615</c:v>
                </c:pt>
                <c:pt idx="8">
                  <c:v>657.84572574792105</c:v>
                </c:pt>
                <c:pt idx="9">
                  <c:v>695.79836377183949</c:v>
                </c:pt>
                <c:pt idx="10">
                  <c:v>735.94057706636863</c:v>
                </c:pt>
                <c:pt idx="11">
                  <c:v>778.39868728173599</c:v>
                </c:pt>
                <c:pt idx="12">
                  <c:v>823.30630385568247</c:v>
                </c:pt>
                <c:pt idx="13">
                  <c:v>870.80474446274104</c:v>
                </c:pt>
                <c:pt idx="14">
                  <c:v>921.04347972020696</c:v>
                </c:pt>
                <c:pt idx="15">
                  <c:v>974.18060355021896</c:v>
                </c:pt>
                <c:pt idx="16">
                  <c:v>1030.3833306781162</c:v>
                </c:pt>
                <c:pt idx="17">
                  <c:v>1089.8285228326229</c:v>
                </c:pt>
                <c:pt idx="18">
                  <c:v>1152.7032453037359</c:v>
                </c:pt>
                <c:pt idx="19">
                  <c:v>1219.2053556097208</c:v>
                </c:pt>
                <c:pt idx="20">
                  <c:v>1289.5441261256663</c:v>
                </c:pt>
                <c:pt idx="21">
                  <c:v>1363.940902632916</c:v>
                </c:pt>
                <c:pt idx="22">
                  <c:v>1442.6298008617382</c:v>
                </c:pt>
                <c:pt idx="23">
                  <c:v>1525.8584432191462</c:v>
                </c:pt>
                <c:pt idx="24">
                  <c:v>1613.8887380202509</c:v>
                </c:pt>
                <c:pt idx="25">
                  <c:v>1706.9977036752655</c:v>
                </c:pt>
                <c:pt idx="26">
                  <c:v>1805.4783404257614</c:v>
                </c:pt>
                <c:pt idx="27">
                  <c:v>1909.6405523734015</c:v>
                </c:pt>
                <c:pt idx="28">
                  <c:v>2019.8121227026365</c:v>
                </c:pt>
                <c:pt idx="29">
                  <c:v>2136.3397451662504</c:v>
                </c:pt>
                <c:pt idx="30">
                  <c:v>2259.5901150796885</c:v>
                </c:pt>
                <c:pt idx="31">
                  <c:v>2389.9510832573624</c:v>
                </c:pt>
                <c:pt idx="32">
                  <c:v>2527.83287652221</c:v>
                </c:pt>
                <c:pt idx="33">
                  <c:v>2673.6693886292605</c:v>
                </c:pt>
                <c:pt idx="34">
                  <c:v>2827.9195456655639</c:v>
                </c:pt>
                <c:pt idx="35">
                  <c:v>2991.0687502231926</c:v>
                </c:pt>
                <c:pt idx="36">
                  <c:v>3163.630408889916</c:v>
                </c:pt>
                <c:pt idx="37">
                  <c:v>3346.1475478643338</c:v>
                </c:pt>
                <c:pt idx="38">
                  <c:v>3539.1945217795842</c:v>
                </c:pt>
                <c:pt idx="39">
                  <c:v>3743.3788211130209</c:v>
                </c:pt>
                <c:pt idx="40">
                  <c:v>3959.3429838695415</c:v>
                </c:pt>
                <c:pt idx="41">
                  <c:v>4187.7666175543227</c:v>
                </c:pt>
                <c:pt idx="42">
                  <c:v>4429.3685377978418</c:v>
                </c:pt>
                <c:pt idx="43">
                  <c:v>4684.9090303631028</c:v>
                </c:pt>
                <c:pt idx="44">
                  <c:v>4955.1922436532832</c:v>
                </c:pt>
                <c:pt idx="45">
                  <c:v>5241.0687192486648</c:v>
                </c:pt>
                <c:pt idx="46">
                  <c:v>5543.4380684360876</c:v>
                </c:pt>
                <c:pt idx="47">
                  <c:v>5863.2518031535556</c:v>
                </c:pt>
                <c:pt idx="48">
                  <c:v>6201.516330258567</c:v>
                </c:pt>
                <c:pt idx="49">
                  <c:v>6559.2961185427157</c:v>
                </c:pt>
                <c:pt idx="50">
                  <c:v>6937.7170484586413</c:v>
                </c:pt>
                <c:pt idx="51">
                  <c:v>7337.9699551004869</c:v>
                </c:pt>
                <c:pt idx="52">
                  <c:v>7761.3143755870542</c:v>
                </c:pt>
                <c:pt idx="53">
                  <c:v>8209.0825126401542</c:v>
                </c:pt>
                <c:pt idx="54">
                  <c:v>8682.6834268309321</c:v>
                </c:pt>
                <c:pt idx="55">
                  <c:v>9183.6074706865638</c:v>
                </c:pt>
                <c:pt idx="56">
                  <c:v>9713.4309786107897</c:v>
                </c:pt>
                <c:pt idx="57">
                  <c:v>10273.821227376797</c:v>
                </c:pt>
                <c:pt idx="58">
                  <c:v>10866.541682802384</c:v>
                </c:pt>
                <c:pt idx="59">
                  <c:v>11493.457549117908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5B-EE42-B900-6370293B3434}"/>
            </c:ext>
          </c:extLst>
        </c:ser>
        <c:ser>
          <c:idx val="1"/>
          <c:order val="1"/>
          <c:tx>
            <c:strRef>
              <c:f>'Per Picker Value'!$C$3</c:f>
              <c:strCache>
                <c:ptCount val="1"/>
                <c:pt idx="0">
                  <c:v>1.13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'Per Picker Value'!$A$4:$A$63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'Per Picker Value'!$C$4:$C$63</c:f>
              <c:numCache>
                <c:formatCode>0</c:formatCode>
                <c:ptCount val="60"/>
                <c:pt idx="0">
                  <c:v>420</c:v>
                </c:pt>
                <c:pt idx="1">
                  <c:v>446.01769911504431</c:v>
                </c:pt>
                <c:pt idx="2">
                  <c:v>473.64711410447183</c:v>
                </c:pt>
                <c:pt idx="3">
                  <c:v>502.98808577466031</c:v>
                </c:pt>
                <c:pt idx="4">
                  <c:v>534.14663976070142</c:v>
                </c:pt>
                <c:pt idx="5">
                  <c:v>567.23536965738197</c:v>
                </c:pt>
                <c:pt idx="6">
                  <c:v>602.3738438839456</c:v>
                </c:pt>
                <c:pt idx="7">
                  <c:v>639.68903775286265</c:v>
                </c:pt>
                <c:pt idx="8">
                  <c:v>679.31579230392504</c:v>
                </c:pt>
                <c:pt idx="9">
                  <c:v>721.39730156169026</c:v>
                </c:pt>
                <c:pt idx="10">
                  <c:v>766.08562997701631</c:v>
                </c:pt>
                <c:pt idx="11">
                  <c:v>813.54226192249519</c:v>
                </c:pt>
                <c:pt idx="12">
                  <c:v>863.93868522742866</c:v>
                </c:pt>
                <c:pt idx="13">
                  <c:v>917.45701086098632</c:v>
                </c:pt>
                <c:pt idx="14">
                  <c:v>974.29063100281724</c:v>
                </c:pt>
                <c:pt idx="15">
                  <c:v>1034.6449178790981</c:v>
                </c:pt>
                <c:pt idx="16">
                  <c:v>1098.7379658893078</c:v>
                </c:pt>
                <c:pt idx="17">
                  <c:v>1166.8013797054598</c:v>
                </c:pt>
                <c:pt idx="18">
                  <c:v>1239.0811111916387</c:v>
                </c:pt>
                <c:pt idx="19">
                  <c:v>1315.8383481681124</c:v>
                </c:pt>
                <c:pt idx="20">
                  <c:v>1397.3504582316234</c:v>
                </c:pt>
                <c:pt idx="21">
                  <c:v>1483.9119910424322</c:v>
                </c:pt>
                <c:pt idx="22">
                  <c:v>1575.835742699928</c:v>
                </c:pt>
                <c:pt idx="23">
                  <c:v>1673.4538860530208</c:v>
                </c:pt>
                <c:pt idx="24">
                  <c:v>1777.1191710297569</c:v>
                </c:pt>
                <c:pt idx="25">
                  <c:v>1887.2061993236357</c:v>
                </c:pt>
                <c:pt idx="26">
                  <c:v>2004.1127780427994</c:v>
                </c:pt>
                <c:pt idx="27">
                  <c:v>2128.2613572135924</c:v>
                </c:pt>
                <c:pt idx="28">
                  <c:v>2260.1005563330186</c:v>
                </c:pt>
                <c:pt idx="29">
                  <c:v>2400.1067854863918</c:v>
                </c:pt>
                <c:pt idx="30">
                  <c:v>2548.7859668882038</c:v>
                </c:pt>
                <c:pt idx="31">
                  <c:v>2706.6753630671196</c:v>
                </c:pt>
                <c:pt idx="32">
                  <c:v>2874.3455183013657</c:v>
                </c:pt>
                <c:pt idx="33">
                  <c:v>3052.4023203200345</c:v>
                </c:pt>
                <c:pt idx="34">
                  <c:v>3241.4891897203902</c:v>
                </c:pt>
                <c:pt idx="35">
                  <c:v>3442.2894050128043</c:v>
                </c:pt>
                <c:pt idx="36">
                  <c:v>3655.5285716950134</c:v>
                </c:pt>
                <c:pt idx="37">
                  <c:v>3881.9772442778908</c:v>
                </c:pt>
                <c:pt idx="38">
                  <c:v>4122.4537107375836</c:v>
                </c:pt>
                <c:pt idx="39">
                  <c:v>4377.8269494558417</c:v>
                </c:pt>
                <c:pt idx="40">
                  <c:v>4649.0197693336377</c:v>
                </c:pt>
                <c:pt idx="41">
                  <c:v>4937.0121444251008</c:v>
                </c:pt>
                <c:pt idx="42">
                  <c:v>5242.8447551417003</c:v>
                </c:pt>
                <c:pt idx="43">
                  <c:v>5567.6227488230452</c:v>
                </c:pt>
                <c:pt idx="44">
                  <c:v>5912.5197332634107</c:v>
                </c:pt>
                <c:pt idx="45">
                  <c:v>6278.7820176248624</c:v>
                </c:pt>
                <c:pt idx="46">
                  <c:v>6667.7331160618005</c:v>
                </c:pt>
                <c:pt idx="47">
                  <c:v>7080.7785303311148</c:v>
                </c:pt>
                <c:pt idx="48">
                  <c:v>7519.4108286702121</c:v>
                </c:pt>
                <c:pt idx="49">
                  <c:v>7985.2150392958001</c:v>
                </c:pt>
                <c:pt idx="50">
                  <c:v>8479.874378013239</c:v>
                </c:pt>
                <c:pt idx="51">
                  <c:v>9005.1763306335288</c:v>
                </c:pt>
                <c:pt idx="52">
                  <c:v>9563.0191121772004</c:v>
                </c:pt>
                <c:pt idx="53">
                  <c:v>10155.418526205876</c:v>
                </c:pt>
                <c:pt idx="54">
                  <c:v>10784.515249068187</c:v>
                </c:pt>
                <c:pt idx="55">
                  <c:v>11452.582565382147</c:v>
                </c:pt>
                <c:pt idx="56">
                  <c:v>12162.034582706703</c:v>
                </c:pt>
                <c:pt idx="57">
                  <c:v>12915.434955086763</c:v>
                </c:pt>
                <c:pt idx="58">
                  <c:v>13715.506146994794</c:v>
                </c:pt>
                <c:pt idx="59">
                  <c:v>14565.139271144912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5B-EE42-B900-6370293B3434}"/>
            </c:ext>
          </c:extLst>
        </c:ser>
        <c:ser>
          <c:idx val="2"/>
          <c:order val="2"/>
          <c:tx>
            <c:strRef>
              <c:f>'Per Picker Value'!$D$3</c:f>
              <c:strCache>
                <c:ptCount val="1"/>
                <c:pt idx="0">
                  <c:v>1.22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'Per Picker Value'!$A$4:$A$63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'Per Picker Value'!$D$4:$D$63</c:f>
              <c:numCache>
                <c:formatCode>0</c:formatCode>
                <c:ptCount val="60"/>
                <c:pt idx="0">
                  <c:v>420</c:v>
                </c:pt>
                <c:pt idx="1">
                  <c:v>447.5409836065574</c:v>
                </c:pt>
                <c:pt idx="2">
                  <c:v>476.88793335124973</c:v>
                </c:pt>
                <c:pt idx="3">
                  <c:v>508.15927324313503</c:v>
                </c:pt>
                <c:pt idx="4">
                  <c:v>541.48119280006188</c:v>
                </c:pt>
                <c:pt idx="5">
                  <c:v>576.98815626236092</c:v>
                </c:pt>
                <c:pt idx="6">
                  <c:v>614.82344519759772</c:v>
                </c:pt>
                <c:pt idx="7">
                  <c:v>655.13973668596486</c:v>
                </c:pt>
                <c:pt idx="8">
                  <c:v>698.09971941947083</c:v>
                </c:pt>
                <c:pt idx="9">
                  <c:v>743.87675020107542</c:v>
                </c:pt>
                <c:pt idx="10">
                  <c:v>792.65555349294937</c:v>
                </c:pt>
                <c:pt idx="11">
                  <c:v>844.63296683674946</c:v>
                </c:pt>
                <c:pt idx="12">
                  <c:v>900.01873515391344</c:v>
                </c:pt>
                <c:pt idx="13">
                  <c:v>959.03635713121935</c:v>
                </c:pt>
                <c:pt idx="14">
                  <c:v>1021.923987107037</c:v>
                </c:pt>
                <c:pt idx="15">
                  <c:v>1088.9353960976623</c:v>
                </c:pt>
                <c:pt idx="16">
                  <c:v>1160.3409958417715</c:v>
                </c:pt>
                <c:pt idx="17">
                  <c:v>1236.4289299953302</c:v>
                </c:pt>
                <c:pt idx="18">
                  <c:v>1317.5062368802701</c:v>
                </c:pt>
                <c:pt idx="19">
                  <c:v>1403.9000884789768</c:v>
                </c:pt>
                <c:pt idx="20">
                  <c:v>1495.9591106743194</c:v>
                </c:pt>
                <c:pt idx="21">
                  <c:v>1594.0547900627998</c:v>
                </c:pt>
                <c:pt idx="22">
                  <c:v>1698.5829730177375</c:v>
                </c:pt>
                <c:pt idx="23">
                  <c:v>1809.9654630516873</c:v>
                </c:pt>
                <c:pt idx="24">
                  <c:v>1928.6517229239294</c:v>
                </c:pt>
                <c:pt idx="25">
                  <c:v>2055.1206883615641</c:v>
                </c:pt>
                <c:pt idx="26">
                  <c:v>2189.8827007131422</c:v>
                </c:pt>
                <c:pt idx="27">
                  <c:v>2333.4815663336758</c:v>
                </c:pt>
                <c:pt idx="28">
                  <c:v>2486.4967510112942</c:v>
                </c:pt>
                <c:pt idx="29">
                  <c:v>2649.5457182907235</c:v>
                </c:pt>
                <c:pt idx="30">
                  <c:v>2823.2864211294591</c:v>
                </c:pt>
                <c:pt idx="31">
                  <c:v>3008.4199569412272</c:v>
                </c:pt>
                <c:pt idx="32">
                  <c:v>3205.6933967406521</c:v>
                </c:pt>
                <c:pt idx="33">
                  <c:v>3415.9027998056126</c:v>
                </c:pt>
                <c:pt idx="34">
                  <c:v>3639.8964260223752</c:v>
                </c:pt>
                <c:pt idx="35">
                  <c:v>3878.5781588763011</c:v>
                </c:pt>
                <c:pt idx="36">
                  <c:v>4132.911152900977</c:v>
                </c:pt>
                <c:pt idx="37">
                  <c:v>4403.9217203043199</c:v>
                </c:pt>
                <c:pt idx="38">
                  <c:v>4692.7034724554223</c:v>
                </c:pt>
                <c:pt idx="39">
                  <c:v>5000.4217329443036</c:v>
                </c:pt>
                <c:pt idx="40">
                  <c:v>5328.3182400226196</c:v>
                </c:pt>
                <c:pt idx="41">
                  <c:v>5677.7161574011525</c:v>
                </c:pt>
                <c:pt idx="42">
                  <c:v>6050.0254136241792</c:v>
                </c:pt>
                <c:pt idx="43">
                  <c:v>6446.748391566749</c:v>
                </c:pt>
                <c:pt idx="44">
                  <c:v>6869.4859910137484</c:v>
                </c:pt>
                <c:pt idx="45">
                  <c:v>7319.9440887851424</c:v>
                </c:pt>
                <c:pt idx="46">
                  <c:v>7799.9404224759701</c:v>
                </c:pt>
                <c:pt idx="47">
                  <c:v>8311.4119255891492</c:v>
                </c:pt>
                <c:pt idx="48">
                  <c:v>8856.422543660572</c:v>
                </c:pt>
                <c:pt idx="49">
                  <c:v>9437.171562917003</c:v>
                </c:pt>
                <c:pt idx="50">
                  <c:v>10056.002485075494</c:v>
                </c:pt>
                <c:pt idx="51">
                  <c:v>10715.41248409684</c:v>
                </c:pt>
                <c:pt idx="52">
                  <c:v>11418.062483054009</c:v>
                </c:pt>
                <c:pt idx="53">
                  <c:v>12166.787891778864</c:v>
                </c:pt>
                <c:pt idx="54">
                  <c:v>12964.610048616823</c:v>
                </c:pt>
                <c:pt idx="55">
                  <c:v>13814.748412460549</c:v>
                </c:pt>
                <c:pt idx="56">
                  <c:v>14720.633554261243</c:v>
                </c:pt>
                <c:pt idx="57">
                  <c:v>15685.921000442311</c:v>
                </c:pt>
                <c:pt idx="58">
                  <c:v>16714.505984077874</c:v>
                </c:pt>
                <c:pt idx="59">
                  <c:v>17810.539163361667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5B-EE42-B900-6370293B3434}"/>
            </c:ext>
          </c:extLst>
        </c:ser>
        <c:ser>
          <c:idx val="3"/>
          <c:order val="3"/>
          <c:tx>
            <c:strRef>
              <c:f>'Per Picker Value'!$E$3</c:f>
              <c:strCache>
                <c:ptCount val="1"/>
                <c:pt idx="0">
                  <c:v>1.32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'Per Picker Value'!$A$4:$A$63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'Per Picker Value'!$E$4:$E$63</c:f>
              <c:numCache>
                <c:formatCode>0</c:formatCode>
                <c:ptCount val="60"/>
                <c:pt idx="0">
                  <c:v>420</c:v>
                </c:pt>
                <c:pt idx="1">
                  <c:v>445.45454545454544</c:v>
                </c:pt>
                <c:pt idx="2">
                  <c:v>472.45179063360871</c:v>
                </c:pt>
                <c:pt idx="3">
                  <c:v>501.085232490191</c:v>
                </c:pt>
                <c:pt idx="4">
                  <c:v>531.45403445929344</c:v>
                </c:pt>
                <c:pt idx="5">
                  <c:v>563.66336988106877</c:v>
                </c:pt>
                <c:pt idx="6">
                  <c:v>597.82478623749716</c:v>
                </c:pt>
                <c:pt idx="7">
                  <c:v>634.05659146401206</c:v>
                </c:pt>
                <c:pt idx="8">
                  <c:v>672.48426367395223</c:v>
                </c:pt>
                <c:pt idx="9">
                  <c:v>713.24088571479774</c:v>
                </c:pt>
                <c:pt idx="10">
                  <c:v>756.4676060611489</c:v>
                </c:pt>
                <c:pt idx="11">
                  <c:v>802.31412764061247</c:v>
                </c:pt>
                <c:pt idx="12">
                  <c:v>850.93922628549797</c:v>
                </c:pt>
                <c:pt idx="13">
                  <c:v>902.51130060583102</c:v>
                </c:pt>
                <c:pt idx="14">
                  <c:v>957.20895518800251</c:v>
                </c:pt>
                <c:pt idx="15">
                  <c:v>1015.2216191387902</c:v>
                </c:pt>
                <c:pt idx="16">
                  <c:v>1076.7502021168987</c:v>
                </c:pt>
                <c:pt idx="17">
                  <c:v>1142.0077901239833</c:v>
                </c:pt>
                <c:pt idx="18">
                  <c:v>1211.2203834648308</c:v>
                </c:pt>
                <c:pt idx="19">
                  <c:v>1284.627679432396</c:v>
                </c:pt>
                <c:pt idx="20">
                  <c:v>1362.4839024282987</c:v>
                </c:pt>
                <c:pt idx="21">
                  <c:v>1445.0586843936499</c:v>
                </c:pt>
                <c:pt idx="22">
                  <c:v>1532.6379985993256</c:v>
                </c:pt>
                <c:pt idx="23">
                  <c:v>1625.5251500295876</c:v>
                </c:pt>
                <c:pt idx="24">
                  <c:v>1724.0418257889562</c:v>
                </c:pt>
                <c:pt idx="25">
                  <c:v>1828.5292091701049</c:v>
                </c:pt>
                <c:pt idx="26">
                  <c:v>1939.3491612410201</c:v>
                </c:pt>
                <c:pt idx="27">
                  <c:v>2056.8854740435063</c:v>
                </c:pt>
                <c:pt idx="28">
                  <c:v>2181.5451997431123</c:v>
                </c:pt>
                <c:pt idx="29">
                  <c:v>2313.7600603336036</c:v>
                </c:pt>
                <c:pt idx="30">
                  <c:v>2453.9879427780638</c:v>
                </c:pt>
                <c:pt idx="31">
                  <c:v>2602.7144847646127</c:v>
                </c:pt>
                <c:pt idx="32">
                  <c:v>2760.4547565685289</c:v>
                </c:pt>
                <c:pt idx="33">
                  <c:v>2927.755044845409</c:v>
                </c:pt>
                <c:pt idx="34">
                  <c:v>3105.1947445330093</c:v>
                </c:pt>
                <c:pt idx="35">
                  <c:v>3293.3883654137971</c:v>
                </c:pt>
                <c:pt idx="36">
                  <c:v>3492.9876602873605</c:v>
                </c:pt>
                <c:pt idx="37">
                  <c:v>3704.6838821229571</c:v>
                </c:pt>
                <c:pt idx="38">
                  <c:v>3929.2101780091971</c:v>
                </c:pt>
                <c:pt idx="39">
                  <c:v>4167.344128191573</c:v>
                </c:pt>
                <c:pt idx="40">
                  <c:v>4419.9104389910617</c:v>
                </c:pt>
                <c:pt idx="41">
                  <c:v>4687.7837989299132</c:v>
                </c:pt>
                <c:pt idx="42">
                  <c:v>4971.8919079559682</c:v>
                </c:pt>
                <c:pt idx="43">
                  <c:v>5273.218690256329</c:v>
                </c:pt>
                <c:pt idx="44">
                  <c:v>5592.8077017870155</c:v>
                </c:pt>
                <c:pt idx="45">
                  <c:v>5931.7657443195612</c:v>
                </c:pt>
                <c:pt idx="46">
                  <c:v>6291.266698520747</c:v>
                </c:pt>
                <c:pt idx="47">
                  <c:v>6672.5555893401852</c:v>
                </c:pt>
                <c:pt idx="48">
                  <c:v>7076.952897785045</c:v>
                </c:pt>
                <c:pt idx="49">
                  <c:v>7505.8591340144403</c:v>
                </c:pt>
                <c:pt idx="50">
                  <c:v>7960.7596875910722</c:v>
                </c:pt>
                <c:pt idx="51">
                  <c:v>8443.2299716875004</c:v>
                </c:pt>
                <c:pt idx="52">
                  <c:v>8954.9408790624984</c:v>
                </c:pt>
                <c:pt idx="53">
                  <c:v>9497.6645687026485</c:v>
                </c:pt>
                <c:pt idx="54">
                  <c:v>10073.280603169474</c:v>
                </c:pt>
                <c:pt idx="55">
                  <c:v>10683.782457907015</c:v>
                </c:pt>
                <c:pt idx="56">
                  <c:v>11331.284425052892</c:v>
                </c:pt>
                <c:pt idx="57">
                  <c:v>12018.02893566216</c:v>
                </c:pt>
                <c:pt idx="58">
                  <c:v>12746.394325702289</c:v>
                </c:pt>
                <c:pt idx="59">
                  <c:v>13518.903072714549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5B-EE42-B900-6370293B3434}"/>
            </c:ext>
          </c:extLst>
        </c:ser>
        <c:ser>
          <c:idx val="4"/>
          <c:order val="4"/>
          <c:tx>
            <c:strRef>
              <c:f>'Per Picker Value'!$F$3</c:f>
              <c:strCache>
                <c:ptCount val="1"/>
                <c:pt idx="0">
                  <c:v>1.41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'Per Picker Value'!$A$4:$A$63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'Per Picker Value'!$F$4:$F$63</c:f>
              <c:numCache>
                <c:formatCode>0</c:formatCode>
                <c:ptCount val="60"/>
                <c:pt idx="0">
                  <c:v>420</c:v>
                </c:pt>
                <c:pt idx="1">
                  <c:v>446.80851063829789</c:v>
                </c:pt>
                <c:pt idx="2">
                  <c:v>475.32820280669995</c:v>
                </c:pt>
                <c:pt idx="3">
                  <c:v>505.66830085819151</c:v>
                </c:pt>
                <c:pt idx="4">
                  <c:v>537.9450009129697</c:v>
                </c:pt>
                <c:pt idx="5">
                  <c:v>572.28191586486128</c:v>
                </c:pt>
                <c:pt idx="6">
                  <c:v>608.81054879240571</c:v>
                </c:pt>
                <c:pt idx="7">
                  <c:v>647.67079658766579</c:v>
                </c:pt>
                <c:pt idx="8">
                  <c:v>689.01148573155933</c:v>
                </c:pt>
                <c:pt idx="9">
                  <c:v>732.99094226761633</c:v>
                </c:pt>
                <c:pt idx="10">
                  <c:v>779.77759815703871</c:v>
                </c:pt>
                <c:pt idx="11">
                  <c:v>829.55063633727536</c:v>
                </c:pt>
                <c:pt idx="12">
                  <c:v>882.50067695454834</c:v>
                </c:pt>
                <c:pt idx="13">
                  <c:v>938.83050739845567</c:v>
                </c:pt>
                <c:pt idx="14">
                  <c:v>998.7558589345274</c:v>
                </c:pt>
                <c:pt idx="15">
                  <c:v>1062.5062329090715</c:v>
                </c:pt>
                <c:pt idx="16">
                  <c:v>1130.325779690502</c:v>
                </c:pt>
                <c:pt idx="17">
                  <c:v>1202.4742337133</c:v>
                </c:pt>
                <c:pt idx="18">
                  <c:v>1279.2279082056384</c:v>
                </c:pt>
                <c:pt idx="19">
                  <c:v>1360.8807534102536</c:v>
                </c:pt>
                <c:pt idx="20">
                  <c:v>1447.7454823513337</c:v>
                </c:pt>
                <c:pt idx="21">
                  <c:v>1540.1547684588659</c:v>
                </c:pt>
                <c:pt idx="22">
                  <c:v>1638.4625196370914</c:v>
                </c:pt>
                <c:pt idx="23">
                  <c:v>1743.0452336564804</c:v>
                </c:pt>
                <c:pt idx="24">
                  <c:v>1854.3034400600857</c:v>
                </c:pt>
                <c:pt idx="25">
                  <c:v>1972.6632341064744</c:v>
                </c:pt>
                <c:pt idx="26">
                  <c:v>2098.577908623909</c:v>
                </c:pt>
                <c:pt idx="27">
                  <c:v>2232.5296900254352</c:v>
                </c:pt>
                <c:pt idx="28">
                  <c:v>2375.0315851334417</c:v>
                </c:pt>
                <c:pt idx="29">
                  <c:v>2526.6293458866403</c:v>
                </c:pt>
                <c:pt idx="30">
                  <c:v>2687.9035594538732</c:v>
                </c:pt>
                <c:pt idx="31">
                  <c:v>2859.4718717594396</c:v>
                </c:pt>
                <c:pt idx="32">
                  <c:v>3041.9913529355749</c:v>
                </c:pt>
                <c:pt idx="33">
                  <c:v>3236.1610137612497</c:v>
                </c:pt>
                <c:pt idx="34">
                  <c:v>3442.7244827247341</c:v>
                </c:pt>
                <c:pt idx="35">
                  <c:v>3662.472853962483</c:v>
                </c:pt>
                <c:pt idx="36">
                  <c:v>3896.2477169813656</c:v>
                </c:pt>
                <c:pt idx="37">
                  <c:v>4144.9443797674103</c:v>
                </c:pt>
                <c:pt idx="38">
                  <c:v>4409.5152976249046</c:v>
                </c:pt>
                <c:pt idx="39">
                  <c:v>4690.9737208775587</c:v>
                </c:pt>
                <c:pt idx="40">
                  <c:v>4990.3975754016592</c:v>
                </c:pt>
                <c:pt idx="41">
                  <c:v>5308.9335908528292</c:v>
                </c:pt>
                <c:pt idx="42">
                  <c:v>5647.801692396627</c:v>
                </c:pt>
                <c:pt idx="43">
                  <c:v>6008.2996727623704</c:v>
                </c:pt>
                <c:pt idx="44">
                  <c:v>6391.8081625131608</c:v>
                </c:pt>
                <c:pt idx="45">
                  <c:v>6799.7959175671922</c:v>
                </c:pt>
                <c:pt idx="46">
                  <c:v>7233.8254442204179</c:v>
                </c:pt>
                <c:pt idx="47">
                  <c:v>7695.5589832132118</c:v>
                </c:pt>
                <c:pt idx="48">
                  <c:v>8186.7648757587358</c:v>
                </c:pt>
                <c:pt idx="49">
                  <c:v>8709.3243359135504</c:v>
                </c:pt>
                <c:pt idx="50">
                  <c:v>9265.2386552271801</c:v>
                </c:pt>
                <c:pt idx="51">
                  <c:v>9856.6368672629578</c:v>
                </c:pt>
                <c:pt idx="52">
                  <c:v>10485.783901343573</c:v>
                </c:pt>
                <c:pt idx="53">
                  <c:v>11155.089256748484</c:v>
                </c:pt>
                <c:pt idx="54">
                  <c:v>11867.116230583497</c:v>
                </c:pt>
                <c:pt idx="55">
                  <c:v>12624.591734663294</c:v>
                </c:pt>
                <c:pt idx="56">
                  <c:v>13430.416739003504</c:v>
                </c:pt>
                <c:pt idx="57">
                  <c:v>14287.677381918624</c:v>
                </c:pt>
                <c:pt idx="58">
                  <c:v>15199.656789275135</c:v>
                </c:pt>
                <c:pt idx="59">
                  <c:v>16169.847648165038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5B-EE42-B900-6370293B3434}"/>
            </c:ext>
          </c:extLst>
        </c:ser>
        <c:ser>
          <c:idx val="5"/>
          <c:order val="5"/>
          <c:tx>
            <c:strRef>
              <c:f>'Per Picker Value'!$G$3</c:f>
              <c:strCache>
                <c:ptCount val="1"/>
                <c:pt idx="0">
                  <c:v>1.51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'Per Picker Value'!$A$4:$A$63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'Per Picker Value'!$G$4:$G$63</c:f>
              <c:numCache>
                <c:formatCode>0</c:formatCode>
                <c:ptCount val="60"/>
                <c:pt idx="0">
                  <c:v>420</c:v>
                </c:pt>
                <c:pt idx="1">
                  <c:v>445.03311258278148</c:v>
                </c:pt>
                <c:pt idx="2">
                  <c:v>471.55826498837774</c:v>
                </c:pt>
                <c:pt idx="3">
                  <c:v>499.6643867426518</c:v>
                </c:pt>
                <c:pt idx="4">
                  <c:v>529.4457078067835</c:v>
                </c:pt>
                <c:pt idx="5">
                  <c:v>561.00207449725406</c:v>
                </c:pt>
                <c:pt idx="6">
                  <c:v>594.43928423550096</c:v>
                </c:pt>
                <c:pt idx="7">
                  <c:v>629.86944024953766</c:v>
                </c:pt>
                <c:pt idx="8">
                  <c:v>667.41132741672857</c:v>
                </c:pt>
                <c:pt idx="9">
                  <c:v>707.19081050779187</c:v>
                </c:pt>
                <c:pt idx="10">
                  <c:v>749.34125616719666</c:v>
                </c:pt>
                <c:pt idx="11">
                  <c:v>794.00398004471185</c:v>
                </c:pt>
                <c:pt idx="12">
                  <c:v>841.32872057717805</c:v>
                </c:pt>
                <c:pt idx="13">
                  <c:v>891.47414100893047</c:v>
                </c:pt>
                <c:pt idx="14">
                  <c:v>944.60836133396606</c:v>
                </c:pt>
                <c:pt idx="15">
                  <c:v>1000.9095219432755</c:v>
                </c:pt>
                <c:pt idx="16">
                  <c:v>1060.566380867047</c:v>
                </c:pt>
                <c:pt idx="17">
                  <c:v>1123.7789466140894</c:v>
                </c:pt>
                <c:pt idx="18">
                  <c:v>1190.7591487301611</c:v>
                </c:pt>
                <c:pt idx="19">
                  <c:v>1261.7315483233494</c:v>
                </c:pt>
                <c:pt idx="20">
                  <c:v>1336.9340909386488</c:v>
                </c:pt>
                <c:pt idx="21">
                  <c:v>1416.618904305853</c:v>
                </c:pt>
                <c:pt idx="22">
                  <c:v>1501.0531436353408</c:v>
                </c:pt>
                <c:pt idx="23">
                  <c:v>1590.5198872957258</c:v>
                </c:pt>
                <c:pt idx="24">
                  <c:v>1685.3190858762655</c:v>
                </c:pt>
                <c:pt idx="25">
                  <c:v>1785.7685678159103</c:v>
                </c:pt>
                <c:pt idx="26">
                  <c:v>1892.2051049705012</c:v>
                </c:pt>
                <c:pt idx="27">
                  <c:v>2004.9855416905975</c:v>
                </c:pt>
                <c:pt idx="28">
                  <c:v>2124.4879911953353</c:v>
                </c:pt>
                <c:pt idx="29">
                  <c:v>2251.1131032533349</c:v>
                </c:pt>
                <c:pt idx="30">
                  <c:v>2385.285407420753</c:v>
                </c:pt>
                <c:pt idx="31">
                  <c:v>2527.4547363398706</c:v>
                </c:pt>
                <c:pt idx="32">
                  <c:v>2678.0977338700618</c:v>
                </c:pt>
                <c:pt idx="33">
                  <c:v>2837.7194531073501</c:v>
                </c:pt>
                <c:pt idx="34">
                  <c:v>3006.8550496501725</c:v>
                </c:pt>
                <c:pt idx="35">
                  <c:v>3186.0715757882626</c:v>
                </c:pt>
                <c:pt idx="36">
                  <c:v>3375.9698816299469</c:v>
                </c:pt>
                <c:pt idx="37">
                  <c:v>3577.1866295416658</c:v>
                </c:pt>
                <c:pt idx="38">
                  <c:v>3790.396428653421</c:v>
                </c:pt>
                <c:pt idx="39">
                  <c:v>4016.3140965864063</c:v>
                </c:pt>
                <c:pt idx="40">
                  <c:v>4255.6970559855963</c:v>
                </c:pt>
                <c:pt idx="41">
                  <c:v>4509.3478738920221</c:v>
                </c:pt>
                <c:pt idx="42">
                  <c:v>4778.1169524683692</c:v>
                </c:pt>
                <c:pt idx="43">
                  <c:v>5062.9053800989332</c:v>
                </c:pt>
                <c:pt idx="44">
                  <c:v>5364.667952422712</c:v>
                </c:pt>
                <c:pt idx="45">
                  <c:v>5684.4163734280392</c:v>
                </c:pt>
                <c:pt idx="46">
                  <c:v>6023.2226473409673</c:v>
                </c:pt>
                <c:pt idx="47">
                  <c:v>6382.2226726791732</c:v>
                </c:pt>
                <c:pt idx="48">
                  <c:v>6762.6200505209763</c:v>
                </c:pt>
                <c:pt idx="49">
                  <c:v>7165.690119757327</c:v>
                </c:pt>
                <c:pt idx="50">
                  <c:v>7592.784232855447</c:v>
                </c:pt>
                <c:pt idx="51">
                  <c:v>8045.3342864693477</c:v>
                </c:pt>
                <c:pt idx="52">
                  <c:v>8524.857522086726</c:v>
                </c:pt>
                <c:pt idx="53">
                  <c:v>9032.9616128071266</c:v>
                </c:pt>
                <c:pt idx="54">
                  <c:v>9571.3500533055667</c:v>
                </c:pt>
                <c:pt idx="55">
                  <c:v>10141.827871052257</c:v>
                </c:pt>
                <c:pt idx="56">
                  <c:v>10746.307677936169</c:v>
                </c:pt>
                <c:pt idx="57">
                  <c:v>11386.816082581372</c:v>
                </c:pt>
                <c:pt idx="58">
                  <c:v>12065.500484854434</c:v>
                </c:pt>
                <c:pt idx="59">
                  <c:v>12784.636275342449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5B-EE42-B900-6370293B3434}"/>
            </c:ext>
          </c:extLst>
        </c:ser>
        <c:ser>
          <c:idx val="6"/>
          <c:order val="6"/>
          <c:tx>
            <c:strRef>
              <c:f>'Per Picker Value'!$H$3</c:f>
              <c:strCache>
                <c:ptCount val="1"/>
                <c:pt idx="0">
                  <c:v>1.60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'Per Picker Value'!$A$4:$A$63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'Per Picker Value'!$H$4:$H$63</c:f>
              <c:numCache>
                <c:formatCode>0</c:formatCode>
                <c:ptCount val="60"/>
                <c:pt idx="0">
                  <c:v>420</c:v>
                </c:pt>
                <c:pt idx="1">
                  <c:v>446.25</c:v>
                </c:pt>
                <c:pt idx="2">
                  <c:v>474.140625</c:v>
                </c:pt>
                <c:pt idx="3">
                  <c:v>503.77441406249989</c:v>
                </c:pt>
                <c:pt idx="4">
                  <c:v>535.26031494140614</c:v>
                </c:pt>
                <c:pt idx="5">
                  <c:v>568.71408462524391</c:v>
                </c:pt>
                <c:pt idx="6">
                  <c:v>604.25871491432156</c:v>
                </c:pt>
                <c:pt idx="7">
                  <c:v>642.02488459646668</c:v>
                </c:pt>
                <c:pt idx="8">
                  <c:v>682.15143988374575</c:v>
                </c:pt>
                <c:pt idx="9">
                  <c:v>724.78590487647978</c:v>
                </c:pt>
                <c:pt idx="10">
                  <c:v>770.08502393125991</c:v>
                </c:pt>
                <c:pt idx="11">
                  <c:v>818.21533792696334</c:v>
                </c:pt>
                <c:pt idx="12">
                  <c:v>869.35379654739859</c:v>
                </c:pt>
                <c:pt idx="13">
                  <c:v>923.6884088316109</c:v>
                </c:pt>
                <c:pt idx="14">
                  <c:v>981.41893438358647</c:v>
                </c:pt>
                <c:pt idx="15">
                  <c:v>1042.7576177825606</c:v>
                </c:pt>
                <c:pt idx="16">
                  <c:v>1107.9299688939705</c:v>
                </c:pt>
                <c:pt idx="17">
                  <c:v>1177.1755919498437</c:v>
                </c:pt>
                <c:pt idx="18">
                  <c:v>1250.7490664467084</c:v>
                </c:pt>
                <c:pt idx="19">
                  <c:v>1328.9208830996279</c:v>
                </c:pt>
                <c:pt idx="20">
                  <c:v>1411.9784382933544</c:v>
                </c:pt>
                <c:pt idx="21">
                  <c:v>1500.2270906866888</c:v>
                </c:pt>
                <c:pt idx="22">
                  <c:v>1593.991283854607</c:v>
                </c:pt>
                <c:pt idx="23">
                  <c:v>1693.6157390955195</c:v>
                </c:pt>
                <c:pt idx="24">
                  <c:v>1799.4667227889897</c:v>
                </c:pt>
                <c:pt idx="25">
                  <c:v>1911.9333929633012</c:v>
                </c:pt>
                <c:pt idx="26">
                  <c:v>2031.4292300235079</c:v>
                </c:pt>
                <c:pt idx="27">
                  <c:v>2158.3935568999768</c:v>
                </c:pt>
                <c:pt idx="28">
                  <c:v>2293.2931542062252</c:v>
                </c:pt>
                <c:pt idx="29">
                  <c:v>2436.6239763441135</c:v>
                </c:pt>
                <c:pt idx="30">
                  <c:v>2588.9129748656201</c:v>
                </c:pt>
                <c:pt idx="31">
                  <c:v>2750.7200357947213</c:v>
                </c:pt>
                <c:pt idx="32">
                  <c:v>2922.6400380318905</c:v>
                </c:pt>
                <c:pt idx="33">
                  <c:v>3105.305040408884</c:v>
                </c:pt>
                <c:pt idx="34">
                  <c:v>3299.3866054344385</c:v>
                </c:pt>
                <c:pt idx="35">
                  <c:v>3505.5982682740901</c:v>
                </c:pt>
                <c:pt idx="36">
                  <c:v>3724.6981600412209</c:v>
                </c:pt>
                <c:pt idx="37">
                  <c:v>3957.4917950437966</c:v>
                </c:pt>
                <c:pt idx="38">
                  <c:v>4204.8350322340339</c:v>
                </c:pt>
                <c:pt idx="39">
                  <c:v>4467.6372217486605</c:v>
                </c:pt>
                <c:pt idx="40">
                  <c:v>4746.8645481079529</c:v>
                </c:pt>
                <c:pt idx="41">
                  <c:v>5043.5435823646985</c:v>
                </c:pt>
                <c:pt idx="42">
                  <c:v>5358.7650562624913</c:v>
                </c:pt>
                <c:pt idx="43">
                  <c:v>5693.6878722788979</c:v>
                </c:pt>
                <c:pt idx="44">
                  <c:v>6049.5433642963289</c:v>
                </c:pt>
                <c:pt idx="45">
                  <c:v>6427.6398245648488</c:v>
                </c:pt>
                <c:pt idx="46">
                  <c:v>6829.3673136001516</c:v>
                </c:pt>
                <c:pt idx="47">
                  <c:v>7256.2027707001607</c:v>
                </c:pt>
                <c:pt idx="48">
                  <c:v>7709.7154438689204</c:v>
                </c:pt>
                <c:pt idx="49">
                  <c:v>8191.5726591107286</c:v>
                </c:pt>
                <c:pt idx="50">
                  <c:v>8703.5459503051479</c:v>
                </c:pt>
                <c:pt idx="51">
                  <c:v>9247.5175721992182</c:v>
                </c:pt>
                <c:pt idx="52">
                  <c:v>9825.4874204616681</c:v>
                </c:pt>
                <c:pt idx="53">
                  <c:v>10439.580384240522</c:v>
                </c:pt>
                <c:pt idx="54">
                  <c:v>11092.054158255554</c:v>
                </c:pt>
                <c:pt idx="55">
                  <c:v>11785.307543146524</c:v>
                </c:pt>
                <c:pt idx="56">
                  <c:v>12521.889264593177</c:v>
                </c:pt>
                <c:pt idx="57">
                  <c:v>13304.50734363025</c:v>
                </c:pt>
                <c:pt idx="58">
                  <c:v>14136.039052607141</c:v>
                </c:pt>
                <c:pt idx="59">
                  <c:v>15019.541493395083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5B-EE42-B900-6370293B3434}"/>
            </c:ext>
          </c:extLst>
        </c:ser>
        <c:ser>
          <c:idx val="7"/>
          <c:order val="7"/>
          <c:tx>
            <c:strRef>
              <c:f>'Per Picker Value'!$I$3</c:f>
              <c:strCache>
                <c:ptCount val="1"/>
                <c:pt idx="0">
                  <c:v>1.70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'Per Picker Value'!$A$4:$A$63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'Per Picker Value'!$I$4:$I$63</c:f>
              <c:numCache>
                <c:formatCode>0</c:formatCode>
                <c:ptCount val="60"/>
                <c:pt idx="0">
                  <c:v>420</c:v>
                </c:pt>
                <c:pt idx="1">
                  <c:v>444.7058823529411</c:v>
                </c:pt>
                <c:pt idx="2">
                  <c:v>470.86505190311419</c:v>
                </c:pt>
                <c:pt idx="3">
                  <c:v>498.56299613270915</c:v>
                </c:pt>
                <c:pt idx="4">
                  <c:v>527.89023119933927</c:v>
                </c:pt>
                <c:pt idx="5">
                  <c:v>558.94259774047691</c:v>
                </c:pt>
                <c:pt idx="6">
                  <c:v>591.82157407815203</c:v>
                </c:pt>
                <c:pt idx="7">
                  <c:v>626.63460784745507</c:v>
                </c:pt>
                <c:pt idx="8">
                  <c:v>663.4954671325994</c:v>
                </c:pt>
                <c:pt idx="9">
                  <c:v>702.52461225804666</c:v>
                </c:pt>
                <c:pt idx="10">
                  <c:v>743.8495894496964</c:v>
                </c:pt>
                <c:pt idx="11">
                  <c:v>787.60544765261977</c:v>
                </c:pt>
                <c:pt idx="12">
                  <c:v>833.93517986747975</c:v>
                </c:pt>
                <c:pt idx="13">
                  <c:v>882.99019044791976</c:v>
                </c:pt>
                <c:pt idx="14">
                  <c:v>934.9307898860327</c:v>
                </c:pt>
                <c:pt idx="15">
                  <c:v>989.92671870285812</c:v>
                </c:pt>
                <c:pt idx="16">
                  <c:v>1048.1577021559674</c:v>
                </c:pt>
                <c:pt idx="17">
                  <c:v>1109.8140375769067</c:v>
                </c:pt>
                <c:pt idx="18">
                  <c:v>1175.0972162579014</c:v>
                </c:pt>
                <c:pt idx="19">
                  <c:v>1244.2205819201311</c:v>
                </c:pt>
                <c:pt idx="20">
                  <c:v>1317.4100279154327</c:v>
                </c:pt>
                <c:pt idx="21">
                  <c:v>1394.9047354398699</c:v>
                </c:pt>
                <c:pt idx="22">
                  <c:v>1476.957955171627</c:v>
                </c:pt>
                <c:pt idx="23">
                  <c:v>1563.8378348876049</c:v>
                </c:pt>
                <c:pt idx="24">
                  <c:v>1655.8282957633467</c:v>
                </c:pt>
                <c:pt idx="25">
                  <c:v>1753.2299602200142</c:v>
                </c:pt>
                <c:pt idx="26">
                  <c:v>1856.3611343506032</c:v>
                </c:pt>
                <c:pt idx="27">
                  <c:v>1965.558848135933</c:v>
                </c:pt>
                <c:pt idx="28">
                  <c:v>2081.1799568498118</c:v>
                </c:pt>
                <c:pt idx="29">
                  <c:v>2203.6023072527419</c:v>
                </c:pt>
                <c:pt idx="30">
                  <c:v>2333.2259723852562</c:v>
                </c:pt>
                <c:pt idx="31">
                  <c:v>2470.4745589961531</c:v>
                </c:pt>
                <c:pt idx="32">
                  <c:v>2615.7965918782802</c:v>
                </c:pt>
                <c:pt idx="33">
                  <c:v>2769.6669796358265</c:v>
                </c:pt>
                <c:pt idx="34">
                  <c:v>2932.5885666732279</c:v>
                </c:pt>
                <c:pt idx="35">
                  <c:v>3105.0937764775354</c:v>
                </c:pt>
                <c:pt idx="36">
                  <c:v>3287.746351564449</c:v>
                </c:pt>
                <c:pt idx="37">
                  <c:v>3481.1431957741233</c:v>
                </c:pt>
                <c:pt idx="38">
                  <c:v>3685.9163249373073</c:v>
                </c:pt>
                <c:pt idx="39">
                  <c:v>3902.7349322865603</c:v>
                </c:pt>
                <c:pt idx="40">
                  <c:v>4132.3075753622406</c:v>
                </c:pt>
                <c:pt idx="41">
                  <c:v>4375.3844915600203</c:v>
                </c:pt>
                <c:pt idx="42">
                  <c:v>4632.7600498870806</c:v>
                </c:pt>
                <c:pt idx="43">
                  <c:v>4905.275346939261</c:v>
                </c:pt>
                <c:pt idx="44">
                  <c:v>5193.820955582747</c:v>
                </c:pt>
                <c:pt idx="45">
                  <c:v>5499.3398353229095</c:v>
                </c:pt>
                <c:pt idx="46">
                  <c:v>5822.8304138713174</c:v>
                </c:pt>
                <c:pt idx="47">
                  <c:v>6165.349849981395</c:v>
                </c:pt>
                <c:pt idx="48">
                  <c:v>6528.0174882155943</c:v>
                </c:pt>
                <c:pt idx="49">
                  <c:v>6912.0185169341585</c:v>
                </c:pt>
                <c:pt idx="50">
                  <c:v>7318.6078414596968</c:v>
                </c:pt>
                <c:pt idx="51">
                  <c:v>7749.1141850749727</c:v>
                </c:pt>
                <c:pt idx="52">
                  <c:v>8204.9444312558535</c:v>
                </c:pt>
                <c:pt idx="53">
                  <c:v>8687.5882213297282</c:v>
                </c:pt>
                <c:pt idx="54">
                  <c:v>9198.6228225844206</c:v>
                </c:pt>
                <c:pt idx="55">
                  <c:v>9739.718282736445</c:v>
                </c:pt>
                <c:pt idx="56">
                  <c:v>10312.642887603293</c:v>
                </c:pt>
                <c:pt idx="57">
                  <c:v>10919.268939815254</c:v>
                </c:pt>
                <c:pt idx="58">
                  <c:v>11561.578877451446</c:v>
                </c:pt>
                <c:pt idx="59">
                  <c:v>12241.67175259565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25B-EE42-B900-6370293B3434}"/>
            </c:ext>
          </c:extLst>
        </c:ser>
        <c:ser>
          <c:idx val="8"/>
          <c:order val="8"/>
          <c:tx>
            <c:strRef>
              <c:f>'Per Picker Value'!$J$3</c:f>
              <c:strCache>
                <c:ptCount val="1"/>
                <c:pt idx="0">
                  <c:v>1.80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'Per Picker Value'!$A$4:$A$63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'Per Picker Value'!$J$4:$J$63</c:f>
              <c:numCache>
                <c:formatCode>0</c:formatCode>
                <c:ptCount val="60"/>
                <c:pt idx="0">
                  <c:v>420</c:v>
                </c:pt>
                <c:pt idx="1">
                  <c:v>443.33333333333326</c:v>
                </c:pt>
                <c:pt idx="2">
                  <c:v>467.96296296296293</c:v>
                </c:pt>
                <c:pt idx="3">
                  <c:v>493.96090534979425</c:v>
                </c:pt>
                <c:pt idx="4">
                  <c:v>521.40317786922719</c:v>
                </c:pt>
                <c:pt idx="5">
                  <c:v>550.37002108418415</c:v>
                </c:pt>
                <c:pt idx="6">
                  <c:v>580.94613336663883</c:v>
                </c:pt>
                <c:pt idx="7">
                  <c:v>613.22091855367421</c:v>
                </c:pt>
                <c:pt idx="8">
                  <c:v>647.28874736221167</c:v>
                </c:pt>
                <c:pt idx="9">
                  <c:v>683.24923332677895</c:v>
                </c:pt>
                <c:pt idx="10">
                  <c:v>721.20752406715542</c:v>
                </c:pt>
                <c:pt idx="11">
                  <c:v>761.27460873755297</c:v>
                </c:pt>
                <c:pt idx="12">
                  <c:v>803.56764255630583</c:v>
                </c:pt>
                <c:pt idx="13">
                  <c:v>848.21028936498942</c:v>
                </c:pt>
                <c:pt idx="14">
                  <c:v>895.3330832186</c:v>
                </c:pt>
                <c:pt idx="15">
                  <c:v>945.07381006407775</c:v>
                </c:pt>
                <c:pt idx="16">
                  <c:v>997.57791062319313</c:v>
                </c:pt>
                <c:pt idx="17">
                  <c:v>1052.9989056578152</c:v>
                </c:pt>
                <c:pt idx="18">
                  <c:v>1111.4988448610268</c:v>
                </c:pt>
                <c:pt idx="19">
                  <c:v>1173.2487806866395</c:v>
                </c:pt>
                <c:pt idx="20">
                  <c:v>1238.4292685025639</c:v>
                </c:pt>
                <c:pt idx="21">
                  <c:v>1307.230894530484</c:v>
                </c:pt>
                <c:pt idx="22">
                  <c:v>1379.8548331155109</c:v>
                </c:pt>
                <c:pt idx="23">
                  <c:v>1456.5134349552613</c:v>
                </c:pt>
                <c:pt idx="24">
                  <c:v>1537.4308480083312</c:v>
                </c:pt>
                <c:pt idx="25">
                  <c:v>1622.8436728976828</c:v>
                </c:pt>
                <c:pt idx="26">
                  <c:v>1713.0016547253322</c:v>
                </c:pt>
                <c:pt idx="27">
                  <c:v>1808.1684133211841</c:v>
                </c:pt>
                <c:pt idx="28">
                  <c:v>1908.6222140612492</c:v>
                </c:pt>
                <c:pt idx="29">
                  <c:v>2014.6567815090964</c:v>
                </c:pt>
                <c:pt idx="30">
                  <c:v>2126.5821582596013</c:v>
                </c:pt>
                <c:pt idx="31">
                  <c:v>2244.7256114962452</c:v>
                </c:pt>
                <c:pt idx="32">
                  <c:v>2369.4325899127039</c:v>
                </c:pt>
                <c:pt idx="33">
                  <c:v>2501.0677337967422</c:v>
                </c:pt>
                <c:pt idx="34">
                  <c:v>2640.0159412298945</c:v>
                </c:pt>
                <c:pt idx="35">
                  <c:v>2786.6834935204442</c:v>
                </c:pt>
                <c:pt idx="36">
                  <c:v>2941.4992431604683</c:v>
                </c:pt>
                <c:pt idx="37">
                  <c:v>3104.915867780494</c:v>
                </c:pt>
                <c:pt idx="38">
                  <c:v>3277.4111937682987</c:v>
                </c:pt>
                <c:pt idx="39">
                  <c:v>3459.4895934220922</c:v>
                </c:pt>
                <c:pt idx="40">
                  <c:v>3651.6834597233192</c:v>
                </c:pt>
                <c:pt idx="41">
                  <c:v>3854.5547630412811</c:v>
                </c:pt>
                <c:pt idx="42">
                  <c:v>4068.6966943213515</c:v>
                </c:pt>
                <c:pt idx="43">
                  <c:v>4294.7353995614267</c:v>
                </c:pt>
                <c:pt idx="44">
                  <c:v>4533.331810648172</c:v>
                </c:pt>
                <c:pt idx="45">
                  <c:v>4785.1835779064031</c:v>
                </c:pt>
                <c:pt idx="46">
                  <c:v>5051.0271100123155</c:v>
                </c:pt>
                <c:pt idx="47">
                  <c:v>5331.6397272352215</c:v>
                </c:pt>
                <c:pt idx="48">
                  <c:v>5627.841934303844</c:v>
                </c:pt>
                <c:pt idx="49">
                  <c:v>5940.4998195429453</c:v>
                </c:pt>
                <c:pt idx="50">
                  <c:v>6270.5275872953307</c:v>
                </c:pt>
                <c:pt idx="51">
                  <c:v>6618.8902310339599</c:v>
                </c:pt>
                <c:pt idx="52">
                  <c:v>6986.6063549802902</c:v>
                </c:pt>
                <c:pt idx="53">
                  <c:v>7374.7511524791944</c:v>
                </c:pt>
                <c:pt idx="54">
                  <c:v>7784.4595498391491</c:v>
                </c:pt>
                <c:pt idx="55">
                  <c:v>8216.9295248302114</c:v>
                </c:pt>
                <c:pt idx="56">
                  <c:v>8673.4256095429992</c:v>
                </c:pt>
                <c:pt idx="57">
                  <c:v>9155.2825878509448</c:v>
                </c:pt>
                <c:pt idx="58">
                  <c:v>9663.9093982871073</c:v>
                </c:pt>
                <c:pt idx="59">
                  <c:v>10200.793253747501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5B-EE42-B900-6370293B3434}"/>
            </c:ext>
          </c:extLst>
        </c:ser>
        <c:ser>
          <c:idx val="9"/>
          <c:order val="9"/>
          <c:tx>
            <c:strRef>
              <c:f>'Per Picker Value'!$K$3</c:f>
              <c:strCache>
                <c:ptCount val="1"/>
                <c:pt idx="0">
                  <c:v>1.90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'Per Picker Value'!$A$4:$A$63</c:f>
              <c:numCache>
                <c:formatCode>mmm\-yy</c:formatCode>
                <c:ptCount val="60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  <c:pt idx="24">
                  <c:v>46023</c:v>
                </c:pt>
                <c:pt idx="25">
                  <c:v>46054</c:v>
                </c:pt>
                <c:pt idx="26">
                  <c:v>46082</c:v>
                </c:pt>
                <c:pt idx="27">
                  <c:v>46113</c:v>
                </c:pt>
                <c:pt idx="28">
                  <c:v>46143</c:v>
                </c:pt>
                <c:pt idx="29">
                  <c:v>46174</c:v>
                </c:pt>
                <c:pt idx="30">
                  <c:v>46204</c:v>
                </c:pt>
                <c:pt idx="31">
                  <c:v>46235</c:v>
                </c:pt>
                <c:pt idx="32">
                  <c:v>46266</c:v>
                </c:pt>
                <c:pt idx="33">
                  <c:v>46296</c:v>
                </c:pt>
                <c:pt idx="34">
                  <c:v>46327</c:v>
                </c:pt>
                <c:pt idx="35">
                  <c:v>46357</c:v>
                </c:pt>
                <c:pt idx="36">
                  <c:v>46388</c:v>
                </c:pt>
                <c:pt idx="37">
                  <c:v>46419</c:v>
                </c:pt>
                <c:pt idx="38">
                  <c:v>46447</c:v>
                </c:pt>
                <c:pt idx="39">
                  <c:v>46478</c:v>
                </c:pt>
                <c:pt idx="40">
                  <c:v>46508</c:v>
                </c:pt>
                <c:pt idx="41">
                  <c:v>46539</c:v>
                </c:pt>
                <c:pt idx="42">
                  <c:v>46569</c:v>
                </c:pt>
                <c:pt idx="43">
                  <c:v>46600</c:v>
                </c:pt>
                <c:pt idx="44">
                  <c:v>46631</c:v>
                </c:pt>
                <c:pt idx="45">
                  <c:v>46661</c:v>
                </c:pt>
                <c:pt idx="46">
                  <c:v>46692</c:v>
                </c:pt>
                <c:pt idx="47">
                  <c:v>46722</c:v>
                </c:pt>
                <c:pt idx="48">
                  <c:v>46753</c:v>
                </c:pt>
                <c:pt idx="49">
                  <c:v>46784</c:v>
                </c:pt>
                <c:pt idx="50">
                  <c:v>46813</c:v>
                </c:pt>
                <c:pt idx="51">
                  <c:v>46844</c:v>
                </c:pt>
                <c:pt idx="52">
                  <c:v>46874</c:v>
                </c:pt>
                <c:pt idx="53">
                  <c:v>46905</c:v>
                </c:pt>
                <c:pt idx="54">
                  <c:v>46935</c:v>
                </c:pt>
                <c:pt idx="55">
                  <c:v>46966</c:v>
                </c:pt>
                <c:pt idx="56">
                  <c:v>46997</c:v>
                </c:pt>
                <c:pt idx="57">
                  <c:v>47027</c:v>
                </c:pt>
                <c:pt idx="58">
                  <c:v>47058</c:v>
                </c:pt>
                <c:pt idx="59">
                  <c:v>47088</c:v>
                </c:pt>
              </c:numCache>
            </c:numRef>
          </c:cat>
          <c:val>
            <c:numRef>
              <c:f>'Per Picker Value'!$K$4:$K$63</c:f>
              <c:numCache>
                <c:formatCode>0</c:formatCode>
                <c:ptCount val="60"/>
                <c:pt idx="0">
                  <c:v>420</c:v>
                </c:pt>
                <c:pt idx="1">
                  <c:v>442.10526315789474</c:v>
                </c:pt>
                <c:pt idx="2">
                  <c:v>465.37396121883654</c:v>
                </c:pt>
                <c:pt idx="3">
                  <c:v>489.86732759877532</c:v>
                </c:pt>
                <c:pt idx="4">
                  <c:v>515.64981852502672</c:v>
                </c:pt>
                <c:pt idx="5">
                  <c:v>542.78928265792285</c:v>
                </c:pt>
                <c:pt idx="6">
                  <c:v>571.35713963991873</c:v>
                </c:pt>
                <c:pt idx="7">
                  <c:v>601.42856804201972</c:v>
                </c:pt>
                <c:pt idx="8">
                  <c:v>633.08270320212614</c:v>
                </c:pt>
                <c:pt idx="9">
                  <c:v>666.40284547592228</c:v>
                </c:pt>
                <c:pt idx="10">
                  <c:v>701.47667944833927</c:v>
                </c:pt>
                <c:pt idx="11">
                  <c:v>738.39650468246248</c:v>
                </c:pt>
                <c:pt idx="12">
                  <c:v>777.2594786131184</c:v>
                </c:pt>
                <c:pt idx="13">
                  <c:v>818.16787222433516</c:v>
                </c:pt>
                <c:pt idx="14">
                  <c:v>861.22933918351077</c:v>
                </c:pt>
                <c:pt idx="15">
                  <c:v>906.5571991405377</c:v>
                </c:pt>
                <c:pt idx="16">
                  <c:v>954.27073593740829</c:v>
                </c:pt>
                <c:pt idx="17">
                  <c:v>1004.4955115130614</c:v>
                </c:pt>
                <c:pt idx="18">
                  <c:v>1057.3636963295385</c:v>
                </c:pt>
                <c:pt idx="19">
                  <c:v>1113.0144171889879</c:v>
                </c:pt>
                <c:pt idx="20">
                  <c:v>1171.5941233568294</c:v>
                </c:pt>
                <c:pt idx="21">
                  <c:v>1233.2569719545575</c:v>
                </c:pt>
                <c:pt idx="22">
                  <c:v>1298.1652336363761</c:v>
                </c:pt>
                <c:pt idx="23">
                  <c:v>1366.4897196172381</c:v>
                </c:pt>
                <c:pt idx="24">
                  <c:v>1438.41023117604</c:v>
                </c:pt>
                <c:pt idx="25">
                  <c:v>1514.1160328168844</c:v>
                </c:pt>
                <c:pt idx="26">
                  <c:v>1593.8063503335627</c:v>
                </c:pt>
                <c:pt idx="27">
                  <c:v>1677.6908950879608</c:v>
                </c:pt>
                <c:pt idx="28">
                  <c:v>1765.9904158820643</c:v>
                </c:pt>
                <c:pt idx="29">
                  <c:v>1858.937279875857</c:v>
                </c:pt>
                <c:pt idx="30">
                  <c:v>1956.7760840798499</c:v>
                </c:pt>
                <c:pt idx="31">
                  <c:v>2059.7642990314207</c:v>
                </c:pt>
                <c:pt idx="32">
                  <c:v>2168.1729463488641</c:v>
                </c:pt>
                <c:pt idx="33">
                  <c:v>2282.2873119461728</c:v>
                </c:pt>
                <c:pt idx="34">
                  <c:v>2402.4076967854453</c:v>
                </c:pt>
                <c:pt idx="35">
                  <c:v>2528.8502071425742</c:v>
                </c:pt>
                <c:pt idx="36">
                  <c:v>2661.947586465868</c:v>
                </c:pt>
                <c:pt idx="37">
                  <c:v>2802.0500910167029</c:v>
                </c:pt>
                <c:pt idx="38">
                  <c:v>2949.5264115965297</c:v>
                </c:pt>
                <c:pt idx="39">
                  <c:v>3104.7646437858207</c:v>
                </c:pt>
                <c:pt idx="40">
                  <c:v>3268.1733092482327</c:v>
                </c:pt>
                <c:pt idx="41">
                  <c:v>3440.1824307876136</c:v>
                </c:pt>
                <c:pt idx="42">
                  <c:v>3621.2446639869613</c:v>
                </c:pt>
                <c:pt idx="43">
                  <c:v>3811.836488407328</c:v>
                </c:pt>
                <c:pt idx="44">
                  <c:v>4012.4594614813977</c:v>
                </c:pt>
                <c:pt idx="45">
                  <c:v>4223.6415384014717</c:v>
                </c:pt>
                <c:pt idx="46">
                  <c:v>4445.9384614752335</c:v>
                </c:pt>
                <c:pt idx="47">
                  <c:v>4679.9352226055098</c:v>
                </c:pt>
                <c:pt idx="48">
                  <c:v>4926.2476027426419</c:v>
                </c:pt>
                <c:pt idx="49">
                  <c:v>5185.5237923606755</c:v>
                </c:pt>
                <c:pt idx="50">
                  <c:v>5458.4460972217639</c:v>
                </c:pt>
                <c:pt idx="51">
                  <c:v>5745.7327339176472</c:v>
                </c:pt>
                <c:pt idx="52">
                  <c:v>6048.1397199133135</c:v>
                </c:pt>
                <c:pt idx="53">
                  <c:v>6366.4628630666457</c:v>
                </c:pt>
                <c:pt idx="54">
                  <c:v>6701.5398558596271</c:v>
                </c:pt>
                <c:pt idx="55">
                  <c:v>7054.25247985224</c:v>
                </c:pt>
                <c:pt idx="56">
                  <c:v>7425.528926160252</c:v>
                </c:pt>
                <c:pt idx="57">
                  <c:v>7816.3462380634237</c:v>
                </c:pt>
                <c:pt idx="58">
                  <c:v>8227.7328821720257</c:v>
                </c:pt>
                <c:pt idx="59">
                  <c:v>8660.7714549179218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5B-EE42-B900-6370293B3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99104"/>
        <c:axId val="441074240"/>
      </c:lineChart>
      <c:dateAx>
        <c:axId val="410199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074240"/>
        <c:crosses val="autoZero"/>
        <c:auto val="1"/>
        <c:lblOffset val="100"/>
        <c:baseTimeUnit val="months"/>
      </c:dateAx>
      <c:valAx>
        <c:axId val="44107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9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1181100</xdr:colOff>
      <xdr:row>0</xdr:row>
      <xdr:rowOff>101600</xdr:rowOff>
    </xdr:from>
    <xdr:ext cx="368030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0AB4C4-09F0-5085-650F-E13C42F448E1}"/>
            </a:ext>
          </a:extLst>
        </xdr:cNvPr>
        <xdr:cNvSpPr txBox="1"/>
      </xdr:nvSpPr>
      <xdr:spPr>
        <a:xfrm>
          <a:off x="3035300" y="101600"/>
          <a:ext cx="3680303" cy="264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Membership Model = Growth Factor * Members</a:t>
          </a:r>
          <a:r>
            <a:rPr lang="en-US" sz="1100" baseline="0"/>
            <a:t> that Month</a:t>
          </a:r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1003300</xdr:colOff>
      <xdr:row>13</xdr:row>
      <xdr:rowOff>190500</xdr:rowOff>
    </xdr:from>
    <xdr:to>
      <xdr:col>7</xdr:col>
      <xdr:colOff>0</xdr:colOff>
      <xdr:row>27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19B413-E7EB-0F43-B476-4CEBF3F423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15</xdr:row>
      <xdr:rowOff>114300</xdr:rowOff>
    </xdr:from>
    <xdr:to>
      <xdr:col>7</xdr:col>
      <xdr:colOff>1498600</xdr:colOff>
      <xdr:row>29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A58A99-FB9E-7D02-2A16-062EA55B88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685800</xdr:colOff>
      <xdr:row>0</xdr:row>
      <xdr:rowOff>63500</xdr:rowOff>
    </xdr:from>
    <xdr:ext cx="516558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BDF5F2-09AB-B84B-86A5-56E1D800343C}"/>
            </a:ext>
          </a:extLst>
        </xdr:cNvPr>
        <xdr:cNvSpPr txBox="1"/>
      </xdr:nvSpPr>
      <xdr:spPr>
        <a:xfrm>
          <a:off x="2540000" y="63500"/>
          <a:ext cx="5165581" cy="264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Transaction Model =</a:t>
          </a:r>
          <a:r>
            <a:rPr lang="en-US" sz="1100" baseline="0"/>
            <a:t> </a:t>
          </a:r>
          <a:r>
            <a:rPr lang="en-US" sz="1100"/>
            <a:t>Members</a:t>
          </a:r>
          <a:r>
            <a:rPr lang="en-US" sz="1100" baseline="0"/>
            <a:t> that Month * Average Transaction a Month Per Member</a:t>
          </a:r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685800</xdr:colOff>
      <xdr:row>0</xdr:row>
      <xdr:rowOff>63500</xdr:rowOff>
    </xdr:from>
    <xdr:ext cx="60667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5FBA26-840D-AB42-9585-E607102FDE50}"/>
            </a:ext>
          </a:extLst>
        </xdr:cNvPr>
        <xdr:cNvSpPr txBox="1"/>
      </xdr:nvSpPr>
      <xdr:spPr>
        <a:xfrm>
          <a:off x="2540000" y="63500"/>
          <a:ext cx="6066725" cy="264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Transaction Model =</a:t>
          </a:r>
          <a:r>
            <a:rPr lang="en-US" sz="1100" baseline="0"/>
            <a:t> Average Transactions a Month for All Members * Credits Average per Transaction</a:t>
          </a:r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76200</xdr:rowOff>
    </xdr:from>
    <xdr:ext cx="4035657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FA9E8C-6D78-6C4E-B3F8-166BEA453D8C}"/>
            </a:ext>
          </a:extLst>
        </xdr:cNvPr>
        <xdr:cNvSpPr txBox="1"/>
      </xdr:nvSpPr>
      <xdr:spPr>
        <a:xfrm>
          <a:off x="1968500" y="76200"/>
          <a:ext cx="4035657" cy="264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Transaction Model =</a:t>
          </a:r>
          <a:r>
            <a:rPr lang="en-US" sz="1100" baseline="0"/>
            <a:t> Credits Average per Month * Value of 1 Credit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101600</xdr:colOff>
      <xdr:row>0</xdr:row>
      <xdr:rowOff>127000</xdr:rowOff>
    </xdr:from>
    <xdr:ext cx="620593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0A86CE-9E9E-1246-A083-8DAA2C109873}"/>
            </a:ext>
          </a:extLst>
        </xdr:cNvPr>
        <xdr:cNvSpPr txBox="1"/>
      </xdr:nvSpPr>
      <xdr:spPr>
        <a:xfrm>
          <a:off x="1955800" y="127000"/>
          <a:ext cx="6205930" cy="264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Transaction Model =</a:t>
          </a:r>
          <a:r>
            <a:rPr lang="en-US" sz="1100" baseline="0"/>
            <a:t> Issued Eth for the Month for all Members + Cumulative Sum to that previous Month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0</xdr:row>
      <xdr:rowOff>76200</xdr:rowOff>
    </xdr:from>
    <xdr:ext cx="63888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0157F5-EED9-8045-850B-E91A90F348AE}"/>
            </a:ext>
          </a:extLst>
        </xdr:cNvPr>
        <xdr:cNvSpPr txBox="1"/>
      </xdr:nvSpPr>
      <xdr:spPr>
        <a:xfrm>
          <a:off x="1879600" y="76200"/>
          <a:ext cx="6388800" cy="264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Transaction Model =</a:t>
          </a:r>
          <a:r>
            <a:rPr lang="en-US" sz="1100" baseline="0"/>
            <a:t> If { Cumulative Eth Amount = 10M, then post 10M, otherwise use the Cumulative Value}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76200</xdr:rowOff>
    </xdr:from>
    <xdr:ext cx="5524500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A10222-03EA-A141-828F-52C975D67BB0}"/>
            </a:ext>
          </a:extLst>
        </xdr:cNvPr>
        <xdr:cNvSpPr txBox="1"/>
      </xdr:nvSpPr>
      <xdr:spPr>
        <a:xfrm>
          <a:off x="2616200" y="76200"/>
          <a:ext cx="5524500" cy="436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Transaction Model (in $) =</a:t>
          </a:r>
          <a:r>
            <a:rPr lang="en-US" sz="1100" baseline="0"/>
            <a:t> Total Members for the Month * Average MEMBERSHIP FEE * % Taken backend for FD2 * %50 of Expenses for FD2 * Only 25% Released back to Membership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863600</xdr:colOff>
      <xdr:row>0</xdr:row>
      <xdr:rowOff>12700</xdr:rowOff>
    </xdr:from>
    <xdr:ext cx="55245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C293235-A101-7F4A-BE1E-1F8525E02881}"/>
            </a:ext>
          </a:extLst>
        </xdr:cNvPr>
        <xdr:cNvSpPr txBox="1"/>
      </xdr:nvSpPr>
      <xdr:spPr>
        <a:xfrm>
          <a:off x="2717800" y="12700"/>
          <a:ext cx="5524500" cy="264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Transaction Model (In $) =</a:t>
          </a:r>
          <a:r>
            <a:rPr lang="en-US" sz="1100" baseline="0"/>
            <a:t> Total Value of Eth / Total Eth In System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660400</xdr:colOff>
      <xdr:row>39</xdr:row>
      <xdr:rowOff>38100</xdr:rowOff>
    </xdr:from>
    <xdr:to>
      <xdr:col>9</xdr:col>
      <xdr:colOff>1035050</xdr:colOff>
      <xdr:row>58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C79C1D-7172-F596-67CD-70E995D5EE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749300</xdr:colOff>
      <xdr:row>0</xdr:row>
      <xdr:rowOff>101600</xdr:rowOff>
    </xdr:from>
    <xdr:ext cx="5524500" cy="43678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9BD0D7-2A67-454D-96E6-FFD5D9B8D01A}"/>
            </a:ext>
          </a:extLst>
        </xdr:cNvPr>
        <xdr:cNvSpPr txBox="1"/>
      </xdr:nvSpPr>
      <xdr:spPr>
        <a:xfrm>
          <a:off x="2603500" y="101600"/>
          <a:ext cx="5524500" cy="436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Transaction Model (In $) =</a:t>
          </a:r>
          <a:r>
            <a:rPr lang="en-US" sz="1100" baseline="0"/>
            <a:t> If a Per ETH Value is greater than $200, stop tracking</a:t>
          </a:r>
        </a:p>
        <a:p>
          <a:r>
            <a:rPr lang="en-US" sz="1100" baseline="0"/>
            <a:t>This is the Point in Time that the ETH could be released to the open market.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EA9A9-C1E1-854D-BEF8-EBF864D1ACA8}">
  <dimension ref="B1:G7"/>
  <sheetViews>
    <sheetView workbookViewId="0">
      <selection activeCell="F24" sqref="F24"/>
    </sheetView>
  </sheetViews>
  <sheetFormatPr baseColWidth="10" defaultRowHeight="16" x14ac:dyDescent="0.2"/>
  <cols>
    <col min="2" max="2" width="3.1640625" customWidth="1"/>
    <col min="3" max="3" width="9.5" style="1" customWidth="1"/>
    <col min="4" max="7" width="13" style="2" customWidth="1"/>
  </cols>
  <sheetData>
    <row r="1" spans="2:7" x14ac:dyDescent="0.2">
      <c r="D1" s="46" t="s">
        <v>46</v>
      </c>
      <c r="E1" s="46"/>
      <c r="F1" s="46"/>
      <c r="G1" s="46"/>
    </row>
    <row r="2" spans="2:7" x14ac:dyDescent="0.2">
      <c r="D2" s="4">
        <v>25</v>
      </c>
      <c r="E2" s="4">
        <v>50</v>
      </c>
      <c r="F2" s="4">
        <v>75</v>
      </c>
      <c r="G2" s="4">
        <v>100</v>
      </c>
    </row>
    <row r="3" spans="2:7" x14ac:dyDescent="0.2">
      <c r="B3" s="47" t="s">
        <v>0</v>
      </c>
      <c r="C3" s="3">
        <v>1000</v>
      </c>
      <c r="D3" s="5">
        <f t="shared" ref="D3:G7" si="0">D$2*$C3</f>
        <v>25000</v>
      </c>
      <c r="E3" s="5">
        <f t="shared" si="0"/>
        <v>50000</v>
      </c>
      <c r="F3" s="5">
        <f t="shared" si="0"/>
        <v>75000</v>
      </c>
      <c r="G3" s="5">
        <f t="shared" si="0"/>
        <v>100000</v>
      </c>
    </row>
    <row r="4" spans="2:7" x14ac:dyDescent="0.2">
      <c r="B4" s="47"/>
      <c r="C4" s="3">
        <v>5000</v>
      </c>
      <c r="D4" s="5">
        <f t="shared" si="0"/>
        <v>125000</v>
      </c>
      <c r="E4" s="5">
        <f t="shared" si="0"/>
        <v>250000</v>
      </c>
      <c r="F4" s="5">
        <f t="shared" si="0"/>
        <v>375000</v>
      </c>
      <c r="G4" s="5">
        <f t="shared" si="0"/>
        <v>500000</v>
      </c>
    </row>
    <row r="5" spans="2:7" x14ac:dyDescent="0.2">
      <c r="B5" s="47"/>
      <c r="C5" s="3">
        <v>10000</v>
      </c>
      <c r="D5" s="5">
        <f t="shared" si="0"/>
        <v>250000</v>
      </c>
      <c r="E5" s="5">
        <f t="shared" si="0"/>
        <v>500000</v>
      </c>
      <c r="F5" s="5">
        <f t="shared" si="0"/>
        <v>750000</v>
      </c>
      <c r="G5" s="5">
        <f t="shared" si="0"/>
        <v>1000000</v>
      </c>
    </row>
    <row r="6" spans="2:7" x14ac:dyDescent="0.2">
      <c r="B6" s="47"/>
      <c r="C6" s="3">
        <v>100000</v>
      </c>
      <c r="D6" s="5">
        <f t="shared" si="0"/>
        <v>2500000</v>
      </c>
      <c r="E6" s="5">
        <f t="shared" si="0"/>
        <v>5000000</v>
      </c>
      <c r="F6" s="5">
        <f t="shared" si="0"/>
        <v>7500000</v>
      </c>
      <c r="G6" s="5">
        <f t="shared" si="0"/>
        <v>10000000</v>
      </c>
    </row>
    <row r="7" spans="2:7" x14ac:dyDescent="0.2">
      <c r="B7" s="47"/>
      <c r="C7" s="3">
        <v>1000000</v>
      </c>
      <c r="D7" s="5">
        <f t="shared" si="0"/>
        <v>25000000</v>
      </c>
      <c r="E7" s="5">
        <f t="shared" si="0"/>
        <v>50000000</v>
      </c>
      <c r="F7" s="5">
        <f t="shared" si="0"/>
        <v>75000000</v>
      </c>
      <c r="G7" s="5">
        <f t="shared" si="0"/>
        <v>100000000</v>
      </c>
    </row>
  </sheetData>
  <mergeCells count="2">
    <mergeCell ref="D1:G1"/>
    <mergeCell ref="B3:B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53BB5-A0AE-C241-9FFA-CC7303BD4A59}">
  <dimension ref="A1:N64"/>
  <sheetViews>
    <sheetView workbookViewId="0">
      <selection activeCell="A2" sqref="A2"/>
    </sheetView>
  </sheetViews>
  <sheetFormatPr baseColWidth="10" defaultRowHeight="16" x14ac:dyDescent="0.2"/>
  <cols>
    <col min="1" max="1" width="24.33203125" customWidth="1"/>
    <col min="2" max="11" width="23.83203125" style="36" customWidth="1"/>
    <col min="12" max="12" width="13.6640625" customWidth="1"/>
    <col min="13" max="13" width="27.33203125" customWidth="1"/>
  </cols>
  <sheetData>
    <row r="1" spans="1:14" x14ac:dyDescent="0.2">
      <c r="B1" s="53" t="s">
        <v>101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x14ac:dyDescent="0.2">
      <c r="B2" s="53" t="s">
        <v>100</v>
      </c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54" t="s">
        <v>68</v>
      </c>
      <c r="M3" s="54"/>
      <c r="N3">
        <v>0.01</v>
      </c>
    </row>
    <row r="4" spans="1:14" x14ac:dyDescent="0.2">
      <c r="A4" s="35">
        <v>45292</v>
      </c>
      <c r="B4" s="36">
        <f>'Transaction Value in Eth-FD2'!B4*$N$3</f>
        <v>300</v>
      </c>
      <c r="C4" s="36">
        <f>'Transaction Value in Eth-FD2'!C4*$N$3</f>
        <v>300</v>
      </c>
      <c r="D4" s="36">
        <f>'Transaction Value in Eth-FD2'!D4*$N$3</f>
        <v>300</v>
      </c>
      <c r="E4" s="36">
        <f>'Transaction Value in Eth-FD2'!E4*$N$3</f>
        <v>300</v>
      </c>
      <c r="F4" s="36">
        <f>'Transaction Value in Eth-FD2'!F4*$N$3</f>
        <v>300</v>
      </c>
      <c r="G4" s="36">
        <f>'Transaction Value in Eth-FD2'!G4*$N$3</f>
        <v>300</v>
      </c>
      <c r="H4" s="36">
        <f>'Transaction Value in Eth-FD2'!H4*$N$3</f>
        <v>300</v>
      </c>
      <c r="I4" s="36">
        <f>'Transaction Value in Eth-FD2'!I4*$N$3</f>
        <v>300</v>
      </c>
      <c r="J4" s="36">
        <f>'Transaction Value in Eth-FD2'!J4*$N$3</f>
        <v>300</v>
      </c>
      <c r="K4" s="36">
        <f>'Transaction Value in Eth-FD2'!K4*$N$3</f>
        <v>300</v>
      </c>
      <c r="L4" s="54"/>
      <c r="M4" s="54"/>
    </row>
    <row r="5" spans="1:14" x14ac:dyDescent="0.2">
      <c r="A5" s="35">
        <v>45323</v>
      </c>
      <c r="B5" s="36">
        <f>'Transaction Value in Eth-FD2'!B5*$N$3</f>
        <v>330.00000000000006</v>
      </c>
      <c r="C5" s="36">
        <f>'Transaction Value in Eth-FD2'!C5*$N$3</f>
        <v>360</v>
      </c>
      <c r="D5" s="36">
        <f>'Transaction Value in Eth-FD2'!D5*$N$3</f>
        <v>390</v>
      </c>
      <c r="E5" s="36">
        <f>'Transaction Value in Eth-FD2'!E5*$N$3</f>
        <v>420</v>
      </c>
      <c r="F5" s="36">
        <f>'Transaction Value in Eth-FD2'!F5*$N$3</f>
        <v>450</v>
      </c>
      <c r="G5" s="36">
        <f>'Transaction Value in Eth-FD2'!G5*$N$3</f>
        <v>480</v>
      </c>
      <c r="H5" s="36">
        <f>'Transaction Value in Eth-FD2'!H5*$N$3</f>
        <v>510</v>
      </c>
      <c r="I5" s="36">
        <f>'Transaction Value in Eth-FD2'!I5*$N$3</f>
        <v>540</v>
      </c>
      <c r="J5" s="36">
        <f>'Transaction Value in Eth-FD2'!J5*$N$3</f>
        <v>570</v>
      </c>
      <c r="K5" s="36">
        <f>'Transaction Value in Eth-FD2'!K5*$N$3</f>
        <v>600</v>
      </c>
    </row>
    <row r="6" spans="1:14" x14ac:dyDescent="0.2">
      <c r="A6" s="35">
        <v>45352</v>
      </c>
      <c r="B6" s="36">
        <f>'Transaction Value in Eth-FD2'!B6*$N$3</f>
        <v>363.00000000000006</v>
      </c>
      <c r="C6" s="36">
        <f>'Transaction Value in Eth-FD2'!C6*$N$3</f>
        <v>432</v>
      </c>
      <c r="D6" s="36">
        <f>'Transaction Value in Eth-FD2'!D6*$N$3</f>
        <v>507</v>
      </c>
      <c r="E6" s="36">
        <f>'Transaction Value in Eth-FD2'!E6*$N$3</f>
        <v>588</v>
      </c>
      <c r="F6" s="36">
        <f>'Transaction Value in Eth-FD2'!F6*$N$3</f>
        <v>675</v>
      </c>
      <c r="G6" s="36">
        <f>'Transaction Value in Eth-FD2'!G6*$N$3</f>
        <v>768</v>
      </c>
      <c r="H6" s="36">
        <f>'Transaction Value in Eth-FD2'!H6*$N$3</f>
        <v>867</v>
      </c>
      <c r="I6" s="36">
        <f>'Transaction Value in Eth-FD2'!I6*$N$3</f>
        <v>972</v>
      </c>
      <c r="J6" s="36">
        <f>'Transaction Value in Eth-FD2'!J6*$N$3</f>
        <v>1083</v>
      </c>
      <c r="K6" s="36">
        <f>'Transaction Value in Eth-FD2'!K6*$N$3</f>
        <v>1200</v>
      </c>
    </row>
    <row r="7" spans="1:14" x14ac:dyDescent="0.2">
      <c r="A7" s="35">
        <v>45383</v>
      </c>
      <c r="B7" s="36">
        <f>'Transaction Value in Eth-FD2'!B7*$N$3</f>
        <v>399.30000000000018</v>
      </c>
      <c r="C7" s="36">
        <f>'Transaction Value in Eth-FD2'!C7*$N$3</f>
        <v>518.4</v>
      </c>
      <c r="D7" s="36">
        <f>'Transaction Value in Eth-FD2'!D7*$N$3</f>
        <v>659.1</v>
      </c>
      <c r="E7" s="36">
        <f>'Transaction Value in Eth-FD2'!E7*$N$3</f>
        <v>823.2</v>
      </c>
      <c r="F7" s="36">
        <f>'Transaction Value in Eth-FD2'!F7*$N$3</f>
        <v>1012.5</v>
      </c>
      <c r="G7" s="36">
        <f>'Transaction Value in Eth-FD2'!G7*$N$3</f>
        <v>1228.8</v>
      </c>
      <c r="H7" s="36">
        <f>'Transaction Value in Eth-FD2'!H7*$N$3</f>
        <v>1473.9</v>
      </c>
      <c r="I7" s="36">
        <f>'Transaction Value in Eth-FD2'!I7*$N$3</f>
        <v>1749.6000000000001</v>
      </c>
      <c r="J7" s="36">
        <f>'Transaction Value in Eth-FD2'!J7*$N$3</f>
        <v>2057.6999999999998</v>
      </c>
      <c r="K7" s="36">
        <f>'Transaction Value in Eth-FD2'!K7*$N$3</f>
        <v>2400</v>
      </c>
    </row>
    <row r="8" spans="1:14" x14ac:dyDescent="0.2">
      <c r="A8" s="35">
        <v>45413</v>
      </c>
      <c r="B8" s="36">
        <f>'Transaction Value in Eth-FD2'!B8*$N$3</f>
        <v>439.23000000000025</v>
      </c>
      <c r="C8" s="36">
        <f>'Transaction Value in Eth-FD2'!C8*$N$3</f>
        <v>622.08000000000004</v>
      </c>
      <c r="D8" s="36">
        <f>'Transaction Value in Eth-FD2'!D8*$N$3</f>
        <v>856.83000000000015</v>
      </c>
      <c r="E8" s="36">
        <f>'Transaction Value in Eth-FD2'!E8*$N$3</f>
        <v>1152.4799999999998</v>
      </c>
      <c r="F8" s="36">
        <f>'Transaction Value in Eth-FD2'!F8*$N$3</f>
        <v>1518.75</v>
      </c>
      <c r="G8" s="36">
        <f>'Transaction Value in Eth-FD2'!G8*$N$3</f>
        <v>1966.0800000000004</v>
      </c>
      <c r="H8" s="36">
        <f>'Transaction Value in Eth-FD2'!H8*$N$3</f>
        <v>2505.63</v>
      </c>
      <c r="I8" s="36">
        <f>'Transaction Value in Eth-FD2'!I8*$N$3</f>
        <v>3149.2800000000007</v>
      </c>
      <c r="J8" s="36">
        <f>'Transaction Value in Eth-FD2'!J8*$N$3</f>
        <v>3909.6299999999997</v>
      </c>
      <c r="K8" s="36">
        <f>'Transaction Value in Eth-FD2'!K8*$N$3</f>
        <v>4800</v>
      </c>
    </row>
    <row r="9" spans="1:14" x14ac:dyDescent="0.2">
      <c r="A9" s="35">
        <v>45444</v>
      </c>
      <c r="B9" s="36">
        <f>'Transaction Value in Eth-FD2'!B9*$N$3</f>
        <v>483.1530000000003</v>
      </c>
      <c r="C9" s="36">
        <f>'Transaction Value in Eth-FD2'!C9*$N$3</f>
        <v>746.49599999999998</v>
      </c>
      <c r="D9" s="36">
        <f>'Transaction Value in Eth-FD2'!D9*$N$3</f>
        <v>1113.8790000000001</v>
      </c>
      <c r="E9" s="36">
        <f>'Transaction Value in Eth-FD2'!E9*$N$3</f>
        <v>1613.4719999999998</v>
      </c>
      <c r="F9" s="36">
        <f>'Transaction Value in Eth-FD2'!F9*$N$3</f>
        <v>2278.125</v>
      </c>
      <c r="G9" s="36">
        <f>'Transaction Value in Eth-FD2'!G9*$N$3</f>
        <v>3145.7280000000005</v>
      </c>
      <c r="H9" s="36">
        <f>'Transaction Value in Eth-FD2'!H9*$N$3</f>
        <v>4259.5709999999999</v>
      </c>
      <c r="I9" s="36">
        <f>'Transaction Value in Eth-FD2'!I9*$N$3</f>
        <v>5668.7040000000015</v>
      </c>
      <c r="J9" s="36">
        <f>'Transaction Value in Eth-FD2'!J9*$N$3</f>
        <v>7428.2969999999996</v>
      </c>
      <c r="K9" s="36">
        <f>'Transaction Value in Eth-FD2'!K9*$N$3</f>
        <v>9600</v>
      </c>
    </row>
    <row r="10" spans="1:14" x14ac:dyDescent="0.2">
      <c r="A10" s="35">
        <v>45474</v>
      </c>
      <c r="B10" s="36">
        <f>'Transaction Value in Eth-FD2'!B10*$N$3</f>
        <v>531.46830000000034</v>
      </c>
      <c r="C10" s="36">
        <f>'Transaction Value in Eth-FD2'!C10*$N$3</f>
        <v>895.79519999999991</v>
      </c>
      <c r="D10" s="36">
        <f>'Transaction Value in Eth-FD2'!D10*$N$3</f>
        <v>1448.0427000000002</v>
      </c>
      <c r="E10" s="36">
        <f>'Transaction Value in Eth-FD2'!E10*$N$3</f>
        <v>2258.8607999999999</v>
      </c>
      <c r="F10" s="36">
        <f>'Transaction Value in Eth-FD2'!F10*$N$3</f>
        <v>3417.1875</v>
      </c>
      <c r="G10" s="36">
        <f>'Transaction Value in Eth-FD2'!G10*$N$3</f>
        <v>5033.1648000000014</v>
      </c>
      <c r="H10" s="36">
        <f>'Transaction Value in Eth-FD2'!H10*$N$3</f>
        <v>7241.2707</v>
      </c>
      <c r="I10" s="36">
        <f>'Transaction Value in Eth-FD2'!I10*$N$3</f>
        <v>10203.667200000004</v>
      </c>
      <c r="J10" s="36">
        <f>'Transaction Value in Eth-FD2'!J10*$N$3</f>
        <v>14113.764299999997</v>
      </c>
      <c r="K10" s="36">
        <f>'Transaction Value in Eth-FD2'!K10*$N$3</f>
        <v>19200</v>
      </c>
    </row>
    <row r="11" spans="1:14" x14ac:dyDescent="0.2">
      <c r="A11" s="35">
        <v>45505</v>
      </c>
      <c r="B11" s="36">
        <f>'Transaction Value in Eth-FD2'!B11*$N$3</f>
        <v>584.61513000000048</v>
      </c>
      <c r="C11" s="36">
        <f>'Transaction Value in Eth-FD2'!C11*$N$3</f>
        <v>1074.9542399999998</v>
      </c>
      <c r="D11" s="36">
        <f>'Transaction Value in Eth-FD2'!D11*$N$3</f>
        <v>1882.45551</v>
      </c>
      <c r="E11" s="36">
        <f>'Transaction Value in Eth-FD2'!E11*$N$3</f>
        <v>3162.4051199999999</v>
      </c>
      <c r="F11" s="36">
        <f>'Transaction Value in Eth-FD2'!F11*$N$3</f>
        <v>5125.78125</v>
      </c>
      <c r="G11" s="36">
        <f>'Transaction Value in Eth-FD2'!G11*$N$3</f>
        <v>8053.0636800000038</v>
      </c>
      <c r="H11" s="36">
        <f>'Transaction Value in Eth-FD2'!H11*$N$3</f>
        <v>12310.160189999997</v>
      </c>
      <c r="I11" s="36">
        <f>'Transaction Value in Eth-FD2'!I11*$N$3</f>
        <v>18366.600960000007</v>
      </c>
      <c r="J11" s="36">
        <f>'Transaction Value in Eth-FD2'!J11*$N$3</f>
        <v>26816.152169999994</v>
      </c>
      <c r="K11" s="36">
        <f>'Transaction Value in Eth-FD2'!K11*$N$3</f>
        <v>38400</v>
      </c>
    </row>
    <row r="12" spans="1:14" x14ac:dyDescent="0.2">
      <c r="A12" s="35">
        <v>45536</v>
      </c>
      <c r="B12" s="36">
        <f>'Transaction Value in Eth-FD2'!B12*$N$3</f>
        <v>643.07664300000067</v>
      </c>
      <c r="C12" s="36">
        <f>'Transaction Value in Eth-FD2'!C12*$N$3</f>
        <v>1289.9450879999999</v>
      </c>
      <c r="D12" s="36">
        <f>'Transaction Value in Eth-FD2'!D12*$N$3</f>
        <v>2447.1921630000002</v>
      </c>
      <c r="E12" s="36">
        <f>'Transaction Value in Eth-FD2'!E12*$N$3</f>
        <v>4427.3671679999998</v>
      </c>
      <c r="F12" s="36">
        <f>'Transaction Value in Eth-FD2'!F12*$N$3</f>
        <v>7688.671875</v>
      </c>
      <c r="G12" s="36">
        <f>'Transaction Value in Eth-FD2'!G12*$N$3</f>
        <v>12884.901888000006</v>
      </c>
      <c r="H12" s="36">
        <f>'Transaction Value in Eth-FD2'!H12*$N$3</f>
        <v>20927.272322999997</v>
      </c>
      <c r="I12" s="36">
        <f>'Transaction Value in Eth-FD2'!I12*$N$3</f>
        <v>33059.881728000015</v>
      </c>
      <c r="J12" s="36">
        <f>'Transaction Value in Eth-FD2'!J12*$N$3</f>
        <v>50950.689122999982</v>
      </c>
      <c r="K12" s="36">
        <f>'Transaction Value in Eth-FD2'!K12*$N$3</f>
        <v>76800</v>
      </c>
    </row>
    <row r="13" spans="1:14" x14ac:dyDescent="0.2">
      <c r="A13" s="35">
        <v>45566</v>
      </c>
      <c r="B13" s="36">
        <f>'Transaction Value in Eth-FD2'!B13*$N$3</f>
        <v>707.38430730000061</v>
      </c>
      <c r="C13" s="36">
        <f>'Transaction Value in Eth-FD2'!C13*$N$3</f>
        <v>1547.9341055999996</v>
      </c>
      <c r="D13" s="36">
        <f>'Transaction Value in Eth-FD2'!D13*$N$3</f>
        <v>3181.3498119000001</v>
      </c>
      <c r="E13" s="36">
        <f>'Transaction Value in Eth-FD2'!E13*$N$3</f>
        <v>6198.3140351999982</v>
      </c>
      <c r="F13" s="36">
        <f>'Transaction Value in Eth-FD2'!F13*$N$3</f>
        <v>11533.0078125</v>
      </c>
      <c r="G13" s="36">
        <f>'Transaction Value in Eth-FD2'!G13*$N$3</f>
        <v>20615.843020800014</v>
      </c>
      <c r="H13" s="36">
        <f>'Transaction Value in Eth-FD2'!H13*$N$3</f>
        <v>35576.362949099996</v>
      </c>
      <c r="I13" s="36">
        <f>'Transaction Value in Eth-FD2'!I13*$N$3</f>
        <v>59507.787110400022</v>
      </c>
      <c r="J13" s="36">
        <f>'Transaction Value in Eth-FD2'!J13*$N$3</f>
        <v>96806.309333699959</v>
      </c>
      <c r="K13" s="36">
        <f>'Transaction Value in Eth-FD2'!K13*$N$3</f>
        <v>153600</v>
      </c>
    </row>
    <row r="14" spans="1:14" x14ac:dyDescent="0.2">
      <c r="A14" s="35">
        <v>45597</v>
      </c>
      <c r="B14" s="36">
        <f>'Transaction Value in Eth-FD2'!B14*$N$3</f>
        <v>778.12273803000073</v>
      </c>
      <c r="C14" s="36">
        <f>'Transaction Value in Eth-FD2'!C14*$N$3</f>
        <v>1857.5209267199994</v>
      </c>
      <c r="D14" s="36">
        <f>'Transaction Value in Eth-FD2'!D14*$N$3</f>
        <v>4135.7547554700004</v>
      </c>
      <c r="E14" s="36">
        <f>'Transaction Value in Eth-FD2'!E14*$N$3</f>
        <v>8677.6396492799995</v>
      </c>
      <c r="F14" s="36">
        <f>'Transaction Value in Eth-FD2'!F14*$N$3</f>
        <v>17299.51171875</v>
      </c>
      <c r="G14" s="36">
        <f>'Transaction Value in Eth-FD2'!G14*$N$3</f>
        <v>32985.348833280019</v>
      </c>
      <c r="H14" s="36">
        <f>'Transaction Value in Eth-FD2'!H14*$N$3</f>
        <v>60479.817013469983</v>
      </c>
      <c r="I14" s="36">
        <f>'Transaction Value in Eth-FD2'!I14*$N$3</f>
        <v>107114.01679872003</v>
      </c>
      <c r="J14" s="36">
        <f>'Transaction Value in Eth-FD2'!J14*$N$3</f>
        <v>183931.98773402994</v>
      </c>
      <c r="K14" s="36">
        <f>'Transaction Value in Eth-FD2'!K14*$N$3</f>
        <v>307200</v>
      </c>
    </row>
    <row r="15" spans="1:14" x14ac:dyDescent="0.2">
      <c r="A15" s="35">
        <v>45627</v>
      </c>
      <c r="B15" s="36">
        <f>'Transaction Value in Eth-FD2'!B15*$N$3</f>
        <v>855.93501183300089</v>
      </c>
      <c r="C15" s="36">
        <f>'Transaction Value in Eth-FD2'!C15*$N$3</f>
        <v>2229.0251120639991</v>
      </c>
      <c r="D15" s="36">
        <f>'Transaction Value in Eth-FD2'!D15*$N$3</f>
        <v>5376.4811821110015</v>
      </c>
      <c r="E15" s="36">
        <f>'Transaction Value in Eth-FD2'!E15*$N$3</f>
        <v>12148.695508991997</v>
      </c>
      <c r="F15" s="36">
        <f>'Transaction Value in Eth-FD2'!F15*$N$3</f>
        <v>25949.267578125</v>
      </c>
      <c r="G15" s="36">
        <f>'Transaction Value in Eth-FD2'!G15*$N$3</f>
        <v>52776.558133248029</v>
      </c>
      <c r="H15" s="36">
        <f>'Transaction Value in Eth-FD2'!H15*$N$3</f>
        <v>102815.68892289897</v>
      </c>
      <c r="I15" s="36">
        <f>'Transaction Value in Eth-FD2'!I15*$N$3</f>
        <v>192805.23023769606</v>
      </c>
      <c r="J15" s="36">
        <f>'Transaction Value in Eth-FD2'!J15*$N$3</f>
        <v>349470.77669465676</v>
      </c>
      <c r="K15" s="36">
        <f>'Transaction Value in Eth-FD2'!K15*$N$3</f>
        <v>614400</v>
      </c>
    </row>
    <row r="16" spans="1:14" x14ac:dyDescent="0.2">
      <c r="A16" s="35">
        <v>45658</v>
      </c>
      <c r="B16" s="36">
        <f>'Transaction Value in Eth-FD2'!B16*$N$3</f>
        <v>941.52851301630119</v>
      </c>
      <c r="C16" s="36">
        <f>'Transaction Value in Eth-FD2'!C16*$N$3</f>
        <v>2674.8301344767992</v>
      </c>
      <c r="D16" s="36">
        <f>'Transaction Value in Eth-FD2'!D16*$N$3</f>
        <v>6989.4255367443029</v>
      </c>
      <c r="E16" s="36">
        <f>'Transaction Value in Eth-FD2'!E16*$N$3</f>
        <v>17008.173712588792</v>
      </c>
      <c r="F16" s="36">
        <f>'Transaction Value in Eth-FD2'!F16*$N$3</f>
        <v>38923.9013671875</v>
      </c>
      <c r="G16" s="36">
        <f>'Transaction Value in Eth-FD2'!G16*$N$3</f>
        <v>84442.493013196843</v>
      </c>
      <c r="H16" s="36">
        <f>'Transaction Value in Eth-FD2'!H16*$N$3</f>
        <v>174786.67116892824</v>
      </c>
      <c r="I16" s="36">
        <f>'Transaction Value in Eth-FD2'!I16*$N$3</f>
        <v>347049.41442785296</v>
      </c>
      <c r="J16" s="36">
        <f>'Transaction Value in Eth-FD2'!J16*$N$3</f>
        <v>663994.47571984783</v>
      </c>
      <c r="K16" s="36">
        <f>'Transaction Value in Eth-FD2'!K16*$N$3</f>
        <v>1228800</v>
      </c>
    </row>
    <row r="17" spans="1:11" x14ac:dyDescent="0.2">
      <c r="A17" s="35">
        <v>45689</v>
      </c>
      <c r="B17" s="36">
        <f>'Transaction Value in Eth-FD2'!B17*$N$3</f>
        <v>1035.6813643179312</v>
      </c>
      <c r="C17" s="36">
        <f>'Transaction Value in Eth-FD2'!C17*$N$3</f>
        <v>3209.7961613721595</v>
      </c>
      <c r="D17" s="36">
        <f>'Transaction Value in Eth-FD2'!D17*$N$3</f>
        <v>9086.2531977675935</v>
      </c>
      <c r="E17" s="36">
        <f>'Transaction Value in Eth-FD2'!E17*$N$3</f>
        <v>23811.44319762431</v>
      </c>
      <c r="F17" s="36">
        <f>'Transaction Value in Eth-FD2'!F17*$N$3</f>
        <v>58385.85205078125</v>
      </c>
      <c r="G17" s="36">
        <f>'Transaction Value in Eth-FD2'!G17*$N$3</f>
        <v>135107.98882111497</v>
      </c>
      <c r="H17" s="36">
        <f>'Transaction Value in Eth-FD2'!H17*$N$3</f>
        <v>297137.34098717803</v>
      </c>
      <c r="I17" s="36">
        <f>'Transaction Value in Eth-FD2'!I17*$N$3</f>
        <v>624688.94597013539</v>
      </c>
      <c r="J17" s="36">
        <f>'Transaction Value in Eth-FD2'!J17*$N$3</f>
        <v>1261589.5038677109</v>
      </c>
      <c r="K17" s="36">
        <f>'Transaction Value in Eth-FD2'!K17*$N$3</f>
        <v>2457600</v>
      </c>
    </row>
    <row r="18" spans="1:11" x14ac:dyDescent="0.2">
      <c r="A18" s="35">
        <v>45717</v>
      </c>
      <c r="B18" s="36">
        <f>'Transaction Value in Eth-FD2'!B18*$N$3</f>
        <v>1139.2495007497243</v>
      </c>
      <c r="C18" s="36">
        <f>'Transaction Value in Eth-FD2'!C18*$N$3</f>
        <v>3851.7553936465911</v>
      </c>
      <c r="D18" s="36">
        <f>'Transaction Value in Eth-FD2'!D18*$N$3</f>
        <v>11812.129157097868</v>
      </c>
      <c r="E18" s="36">
        <f>'Transaction Value in Eth-FD2'!E18*$N$3</f>
        <v>33336.020476674035</v>
      </c>
      <c r="F18" s="36">
        <f>'Transaction Value in Eth-FD2'!F18*$N$3</f>
        <v>87578.778076171875</v>
      </c>
      <c r="G18" s="36">
        <f>'Transaction Value in Eth-FD2'!G18*$N$3</f>
        <v>216172.78211378393</v>
      </c>
      <c r="H18" s="36">
        <f>'Transaction Value in Eth-FD2'!H18*$N$3</f>
        <v>505133.4796782026</v>
      </c>
      <c r="I18" s="36">
        <f>'Transaction Value in Eth-FD2'!I18*$N$3</f>
        <v>1124440.1027462436</v>
      </c>
      <c r="J18" s="36">
        <f>'Transaction Value in Eth-FD2'!J18*$N$3</f>
        <v>2397020.0573486504</v>
      </c>
      <c r="K18" s="36">
        <f>'Transaction Value in Eth-FD2'!K18*$N$3</f>
        <v>4915200</v>
      </c>
    </row>
    <row r="19" spans="1:11" x14ac:dyDescent="0.2">
      <c r="A19" s="35">
        <v>45748</v>
      </c>
      <c r="B19" s="36">
        <f>'Transaction Value in Eth-FD2'!B19*$N$3</f>
        <v>1253.1744508246968</v>
      </c>
      <c r="C19" s="36">
        <f>'Transaction Value in Eth-FD2'!C19*$N$3</f>
        <v>4622.1064723759091</v>
      </c>
      <c r="D19" s="36">
        <f>'Transaction Value in Eth-FD2'!D19*$N$3</f>
        <v>15355.767904227232</v>
      </c>
      <c r="E19" s="36">
        <f>'Transaction Value in Eth-FD2'!E19*$N$3</f>
        <v>46670.428667343644</v>
      </c>
      <c r="F19" s="36">
        <f>'Transaction Value in Eth-FD2'!F19*$N$3</f>
        <v>131368.16711425781</v>
      </c>
      <c r="G19" s="36">
        <f>'Transaction Value in Eth-FD2'!G19*$N$3</f>
        <v>345876.45138205431</v>
      </c>
      <c r="H19" s="36">
        <f>'Transaction Value in Eth-FD2'!H19*$N$3</f>
        <v>858726.91545294446</v>
      </c>
      <c r="I19" s="36">
        <f>'Transaction Value in Eth-FD2'!I19*$N$3</f>
        <v>2023992.1849432385</v>
      </c>
      <c r="J19" s="36">
        <f>'Transaction Value in Eth-FD2'!J19*$N$3</f>
        <v>4554338.1089624362</v>
      </c>
      <c r="K19" s="36">
        <f>'Transaction Value in Eth-FD2'!K19*$N$3</f>
        <v>9830400</v>
      </c>
    </row>
    <row r="20" spans="1:11" x14ac:dyDescent="0.2">
      <c r="A20" s="35">
        <v>45778</v>
      </c>
      <c r="B20" s="36">
        <f>'Transaction Value in Eth-FD2'!B20*$N$3</f>
        <v>1378.4918959071667</v>
      </c>
      <c r="C20" s="36">
        <f>'Transaction Value in Eth-FD2'!C20*$N$3</f>
        <v>5546.5277668510917</v>
      </c>
      <c r="D20" s="36">
        <f>'Transaction Value in Eth-FD2'!D20*$N$3</f>
        <v>19962.4982754954</v>
      </c>
      <c r="E20" s="36">
        <f>'Transaction Value in Eth-FD2'!E20*$N$3</f>
        <v>65338.600134281092</v>
      </c>
      <c r="F20" s="36">
        <f>'Transaction Value in Eth-FD2'!F20*$N$3</f>
        <v>197052.25067138672</v>
      </c>
      <c r="G20" s="36">
        <f>'Transaction Value in Eth-FD2'!G20*$N$3</f>
        <v>553402.32221128698</v>
      </c>
      <c r="H20" s="36">
        <f>'Transaction Value in Eth-FD2'!H20*$N$3</f>
        <v>1459835.7562700054</v>
      </c>
      <c r="I20" s="36">
        <f>'Transaction Value in Eth-FD2'!I20*$N$3</f>
        <v>3643185.9328978295</v>
      </c>
      <c r="J20" s="36">
        <f>'Transaction Value in Eth-FD2'!J20*$N$3</f>
        <v>8653242.4070286267</v>
      </c>
      <c r="K20" s="36">
        <f>'Transaction Value in Eth-FD2'!K20*$N$3</f>
        <v>19660800</v>
      </c>
    </row>
    <row r="21" spans="1:11" x14ac:dyDescent="0.2">
      <c r="A21" s="35">
        <v>45809</v>
      </c>
      <c r="B21" s="36">
        <f>'Transaction Value in Eth-FD2'!B21*$N$3</f>
        <v>1516.3410854978836</v>
      </c>
      <c r="C21" s="36">
        <f>'Transaction Value in Eth-FD2'!C21*$N$3</f>
        <v>6655.8333202213089</v>
      </c>
      <c r="D21" s="36">
        <f>'Transaction Value in Eth-FD2'!D21*$N$3</f>
        <v>25951.247758144025</v>
      </c>
      <c r="E21" s="36">
        <f>'Transaction Value in Eth-FD2'!E21*$N$3</f>
        <v>91474.040187993523</v>
      </c>
      <c r="F21" s="36">
        <f>'Transaction Value in Eth-FD2'!F21*$N$3</f>
        <v>295578.37600708008</v>
      </c>
      <c r="G21" s="36">
        <f>'Transaction Value in Eth-FD2'!G21*$N$3</f>
        <v>885443.71553805924</v>
      </c>
      <c r="H21" s="36">
        <f>'Transaction Value in Eth-FD2'!H21*$N$3</f>
        <v>2481720.7856590091</v>
      </c>
      <c r="I21" s="36">
        <f>'Transaction Value in Eth-FD2'!I21*$N$3</f>
        <v>6557734.6792160943</v>
      </c>
      <c r="J21" s="36">
        <f>'Transaction Value in Eth-FD2'!J21*$N$3</f>
        <v>16441160.573354393</v>
      </c>
      <c r="K21" s="36">
        <f>'Transaction Value in Eth-FD2'!K21*$N$3</f>
        <v>39321600</v>
      </c>
    </row>
    <row r="22" spans="1:11" x14ac:dyDescent="0.2">
      <c r="A22" s="35">
        <v>45839</v>
      </c>
      <c r="B22" s="36">
        <f>'Transaction Value in Eth-FD2'!B22*$N$3</f>
        <v>1667.9751940476719</v>
      </c>
      <c r="C22" s="36">
        <f>'Transaction Value in Eth-FD2'!C22*$N$3</f>
        <v>7986.9999842655707</v>
      </c>
      <c r="D22" s="36">
        <f>'Transaction Value in Eth-FD2'!D22*$N$3</f>
        <v>33736.622085587231</v>
      </c>
      <c r="E22" s="36">
        <f>'Transaction Value in Eth-FD2'!E22*$N$3</f>
        <v>128063.65626319092</v>
      </c>
      <c r="F22" s="36">
        <f>'Transaction Value in Eth-FD2'!F22*$N$3</f>
        <v>443367.56401062012</v>
      </c>
      <c r="G22" s="36">
        <f>'Transaction Value in Eth-FD2'!G22*$N$3</f>
        <v>1416709.9448608947</v>
      </c>
      <c r="H22" s="36">
        <f>'Transaction Value in Eth-FD2'!H22*$N$3</f>
        <v>4218925.3356203148</v>
      </c>
      <c r="I22" s="36">
        <f>'Transaction Value in Eth-FD2'!I22*$N$3</f>
        <v>11803922.422588971</v>
      </c>
      <c r="J22" s="36">
        <f>'Transaction Value in Eth-FD2'!J22*$N$3</f>
        <v>31238205.089373346</v>
      </c>
      <c r="K22" s="36">
        <f>'Transaction Value in Eth-FD2'!K22*$N$3</f>
        <v>78643200</v>
      </c>
    </row>
    <row r="23" spans="1:11" x14ac:dyDescent="0.2">
      <c r="A23" s="35">
        <v>45870</v>
      </c>
      <c r="B23" s="36">
        <f>'Transaction Value in Eth-FD2'!B23*$N$3</f>
        <v>1834.7727134524393</v>
      </c>
      <c r="C23" s="36">
        <f>'Transaction Value in Eth-FD2'!C23*$N$3</f>
        <v>9584.3999811186859</v>
      </c>
      <c r="D23" s="36">
        <f>'Transaction Value in Eth-FD2'!D23*$N$3</f>
        <v>43857.608711263405</v>
      </c>
      <c r="E23" s="36">
        <f>'Transaction Value in Eth-FD2'!E23*$N$3</f>
        <v>179289.11876846731</v>
      </c>
      <c r="F23" s="36">
        <f>'Transaction Value in Eth-FD2'!F23*$N$3</f>
        <v>665051.34601593018</v>
      </c>
      <c r="G23" s="36">
        <f>'Transaction Value in Eth-FD2'!G23*$N$3</f>
        <v>2266735.9117774321</v>
      </c>
      <c r="H23" s="36">
        <f>'Transaction Value in Eth-FD2'!H23*$N$3</f>
        <v>7172173.0705545368</v>
      </c>
      <c r="I23" s="36">
        <f>'Transaction Value in Eth-FD2'!I23*$N$3</f>
        <v>21247060.360660147</v>
      </c>
      <c r="J23" s="36">
        <f>'Transaction Value in Eth-FD2'!J23*$N$3</f>
        <v>59352589.669809364</v>
      </c>
      <c r="K23" s="36">
        <f>'Transaction Value in Eth-FD2'!K23*$N$3</f>
        <v>157286400</v>
      </c>
    </row>
    <row r="24" spans="1:11" x14ac:dyDescent="0.2">
      <c r="A24" s="35">
        <v>45901</v>
      </c>
      <c r="B24" s="36">
        <f>'Transaction Value in Eth-FD2'!B24*$N$3</f>
        <v>2018.2499847976835</v>
      </c>
      <c r="C24" s="36">
        <f>'Transaction Value in Eth-FD2'!C24*$N$3</f>
        <v>11501.279977342421</v>
      </c>
      <c r="D24" s="36">
        <f>'Transaction Value in Eth-FD2'!D24*$N$3</f>
        <v>57014.89132464242</v>
      </c>
      <c r="E24" s="36">
        <f>'Transaction Value in Eth-FD2'!E24*$N$3</f>
        <v>251004.7662758542</v>
      </c>
      <c r="F24" s="36">
        <f>'Transaction Value in Eth-FD2'!F24*$N$3</f>
        <v>997577.01902389526</v>
      </c>
      <c r="G24" s="36">
        <f>'Transaction Value in Eth-FD2'!G24*$N$3</f>
        <v>3626777.458843891</v>
      </c>
      <c r="H24" s="36">
        <f>'Transaction Value in Eth-FD2'!H24*$N$3</f>
        <v>12192694.219942711</v>
      </c>
      <c r="I24" s="36">
        <f>'Transaction Value in Eth-FD2'!I24*$N$3</f>
        <v>38244708.649188258</v>
      </c>
      <c r="J24" s="36">
        <f>'Transaction Value in Eth-FD2'!J24*$N$3</f>
        <v>112769920.37263776</v>
      </c>
      <c r="K24" s="36">
        <f>'Transaction Value in Eth-FD2'!K24*$N$3</f>
        <v>314572800</v>
      </c>
    </row>
    <row r="25" spans="1:11" x14ac:dyDescent="0.2">
      <c r="A25" s="35">
        <v>45931</v>
      </c>
      <c r="B25" s="36">
        <f>'Transaction Value in Eth-FD2'!B25*$N$3</f>
        <v>2220.0749832774518</v>
      </c>
      <c r="C25" s="36">
        <f>'Transaction Value in Eth-FD2'!C25*$N$3</f>
        <v>13801.535972810905</v>
      </c>
      <c r="D25" s="36">
        <f>'Transaction Value in Eth-FD2'!D25*$N$3</f>
        <v>74119.358722035162</v>
      </c>
      <c r="E25" s="36">
        <f>'Transaction Value in Eth-FD2'!E25*$N$3</f>
        <v>351406.67278619582</v>
      </c>
      <c r="F25" s="36">
        <f>'Transaction Value in Eth-FD2'!F25*$N$3</f>
        <v>1496365.5285358429</v>
      </c>
      <c r="G25" s="36">
        <f>'Transaction Value in Eth-FD2'!G25*$N$3</f>
        <v>5802843.9341502264</v>
      </c>
      <c r="H25" s="36">
        <f>'Transaction Value in Eth-FD2'!H25*$N$3</f>
        <v>20727580.173902608</v>
      </c>
      <c r="I25" s="36">
        <f>'Transaction Value in Eth-FD2'!I25*$N$3</f>
        <v>68840475.568538874</v>
      </c>
      <c r="J25" s="36">
        <f>'Transaction Value in Eth-FD2'!J25*$N$3</f>
        <v>214262848.70801175</v>
      </c>
      <c r="K25" s="36">
        <f>'Transaction Value in Eth-FD2'!K25*$N$3</f>
        <v>629145600</v>
      </c>
    </row>
    <row r="26" spans="1:11" x14ac:dyDescent="0.2">
      <c r="A26" s="35">
        <v>45962</v>
      </c>
      <c r="B26" s="36">
        <f>'Transaction Value in Eth-FD2'!B26*$N$3</f>
        <v>2442.0824816051968</v>
      </c>
      <c r="C26" s="36">
        <f>'Transaction Value in Eth-FD2'!C26*$N$3</f>
        <v>16561.843167373085</v>
      </c>
      <c r="D26" s="36">
        <f>'Transaction Value in Eth-FD2'!D26*$N$3</f>
        <v>96355.166338645722</v>
      </c>
      <c r="E26" s="36">
        <f>'Transaction Value in Eth-FD2'!E26*$N$3</f>
        <v>491969.34190067416</v>
      </c>
      <c r="F26" s="36">
        <f>'Transaction Value in Eth-FD2'!F26*$N$3</f>
        <v>2244548.2928037643</v>
      </c>
      <c r="G26" s="36">
        <f>'Transaction Value in Eth-FD2'!G26*$N$3</f>
        <v>9284550.2946403641</v>
      </c>
      <c r="H26" s="36">
        <f>'Transaction Value in Eth-FD2'!H26*$N$3</f>
        <v>35236886.295634434</v>
      </c>
      <c r="I26" s="36">
        <f>'Transaction Value in Eth-FD2'!I26*$N$3</f>
        <v>123912856.02336997</v>
      </c>
      <c r="J26" s="36">
        <f>'Transaction Value in Eth-FD2'!J26*$N$3</f>
        <v>407099412.54522234</v>
      </c>
      <c r="K26" s="36">
        <f>'Transaction Value in Eth-FD2'!K26*$N$3</f>
        <v>1258291200</v>
      </c>
    </row>
    <row r="27" spans="1:11" x14ac:dyDescent="0.2">
      <c r="A27" s="35">
        <v>45992</v>
      </c>
      <c r="B27" s="36">
        <f>'Transaction Value in Eth-FD2'!B27*$N$3</f>
        <v>2686.2907297657175</v>
      </c>
      <c r="C27" s="36">
        <f>'Transaction Value in Eth-FD2'!C27*$N$3</f>
        <v>19874.211800847701</v>
      </c>
      <c r="D27" s="36">
        <f>'Transaction Value in Eth-FD2'!D27*$N$3</f>
        <v>125261.71624023943</v>
      </c>
      <c r="E27" s="36">
        <f>'Transaction Value in Eth-FD2'!E27*$N$3</f>
        <v>688757.07866094378</v>
      </c>
      <c r="F27" s="36">
        <f>'Transaction Value in Eth-FD2'!F27*$N$3</f>
        <v>3366822.4392056465</v>
      </c>
      <c r="G27" s="36">
        <f>'Transaction Value in Eth-FD2'!G27*$N$3</f>
        <v>14855280.471424581</v>
      </c>
      <c r="H27" s="36">
        <f>'Transaction Value in Eth-FD2'!H27*$N$3</f>
        <v>59902706.702578537</v>
      </c>
      <c r="I27" s="36">
        <f>'Transaction Value in Eth-FD2'!I27*$N$3</f>
        <v>223043140.8420659</v>
      </c>
      <c r="J27" s="36">
        <f>'Transaction Value in Eth-FD2'!J27*$N$3</f>
        <v>773488883.83592236</v>
      </c>
      <c r="K27" s="36">
        <f>'Transaction Value in Eth-FD2'!K27*$N$3</f>
        <v>2516582400</v>
      </c>
    </row>
    <row r="28" spans="1:11" x14ac:dyDescent="0.2">
      <c r="A28" s="35">
        <v>46023</v>
      </c>
      <c r="B28" s="36">
        <f>'Transaction Value in Eth-FD2'!B28*$N$3</f>
        <v>2954.919802742289</v>
      </c>
      <c r="C28" s="36">
        <f>'Transaction Value in Eth-FD2'!C28*$N$3</f>
        <v>23849.05416101724</v>
      </c>
      <c r="D28" s="36">
        <f>'Transaction Value in Eth-FD2'!D28*$N$3</f>
        <v>162840.2311123113</v>
      </c>
      <c r="E28" s="36">
        <f>'Transaction Value in Eth-FD2'!E28*$N$3</f>
        <v>964259.91012532136</v>
      </c>
      <c r="F28" s="36">
        <f>'Transaction Value in Eth-FD2'!F28*$N$3</f>
        <v>5050233.6588084698</v>
      </c>
      <c r="G28" s="36">
        <f>'Transaction Value in Eth-FD2'!G28*$N$3</f>
        <v>23768448.754279334</v>
      </c>
      <c r="H28" s="36">
        <f>'Transaction Value in Eth-FD2'!H28*$N$3</f>
        <v>101834601.39438353</v>
      </c>
      <c r="I28" s="36">
        <f>'Transaction Value in Eth-FD2'!I28*$N$3</f>
        <v>401477653.51571864</v>
      </c>
      <c r="J28" s="36">
        <f>'Transaction Value in Eth-FD2'!J28*$N$3</f>
        <v>1469628879.2882524</v>
      </c>
      <c r="K28" s="36">
        <f>'Transaction Value in Eth-FD2'!K28*$N$3</f>
        <v>5033164800</v>
      </c>
    </row>
    <row r="29" spans="1:11" x14ac:dyDescent="0.2">
      <c r="A29" s="35">
        <v>46054</v>
      </c>
      <c r="B29" s="36">
        <f>'Transaction Value in Eth-FD2'!B29*$N$3</f>
        <v>3250.4117830165187</v>
      </c>
      <c r="C29" s="36">
        <f>'Transaction Value in Eth-FD2'!C29*$N$3</f>
        <v>28618.864993220686</v>
      </c>
      <c r="D29" s="36">
        <f>'Transaction Value in Eth-FD2'!D29*$N$3</f>
        <v>211692.30044600469</v>
      </c>
      <c r="E29" s="36">
        <f>'Transaction Value in Eth-FD2'!E29*$N$3</f>
        <v>1349963.8741754496</v>
      </c>
      <c r="F29" s="36">
        <f>'Transaction Value in Eth-FD2'!F29*$N$3</f>
        <v>7575350.4882127047</v>
      </c>
      <c r="G29" s="36">
        <f>'Transaction Value in Eth-FD2'!G29*$N$3</f>
        <v>38029518.006846927</v>
      </c>
      <c r="H29" s="36">
        <f>'Transaction Value in Eth-FD2'!H29*$N$3</f>
        <v>173118822.37045196</v>
      </c>
      <c r="I29" s="36">
        <f>'Transaction Value in Eth-FD2'!I29*$N$3</f>
        <v>722659776.32829344</v>
      </c>
      <c r="J29" s="36">
        <f>'Transaction Value in Eth-FD2'!J29*$N$3</f>
        <v>2792294870.6476793</v>
      </c>
      <c r="K29" s="36">
        <f>'Transaction Value in Eth-FD2'!K29*$N$3</f>
        <v>10066329600</v>
      </c>
    </row>
    <row r="30" spans="1:11" x14ac:dyDescent="0.2">
      <c r="A30" s="35">
        <v>46082</v>
      </c>
      <c r="B30" s="36">
        <f>'Transaction Value in Eth-FD2'!B30*$N$3</f>
        <v>3575.4529613181699</v>
      </c>
      <c r="C30" s="36">
        <f>'Transaction Value in Eth-FD2'!C30*$N$3</f>
        <v>34342.637991864824</v>
      </c>
      <c r="D30" s="36">
        <f>'Transaction Value in Eth-FD2'!D30*$N$3</f>
        <v>275199.99057980609</v>
      </c>
      <c r="E30" s="36">
        <f>'Transaction Value in Eth-FD2'!E30*$N$3</f>
        <v>1889949.4238456297</v>
      </c>
      <c r="F30" s="36">
        <f>'Transaction Value in Eth-FD2'!F30*$N$3</f>
        <v>11363025.732319057</v>
      </c>
      <c r="G30" s="36">
        <f>'Transaction Value in Eth-FD2'!G30*$N$3</f>
        <v>60847228.8109551</v>
      </c>
      <c r="H30" s="36">
        <f>'Transaction Value in Eth-FD2'!H30*$N$3</f>
        <v>294301998.02976841</v>
      </c>
      <c r="I30" s="36">
        <f>'Transaction Value in Eth-FD2'!I30*$N$3</f>
        <v>1300787597.3909285</v>
      </c>
      <c r="J30" s="36">
        <f>'Transaction Value in Eth-FD2'!J30*$N$3</f>
        <v>5305360254.2305899</v>
      </c>
      <c r="K30" s="36">
        <f>'Transaction Value in Eth-FD2'!K30*$N$3</f>
        <v>20132659200</v>
      </c>
    </row>
    <row r="31" spans="1:11" x14ac:dyDescent="0.2">
      <c r="A31" s="35">
        <v>46113</v>
      </c>
      <c r="B31" s="36">
        <f>'Transaction Value in Eth-FD2'!B31*$N$3</f>
        <v>3932.9982574499877</v>
      </c>
      <c r="C31" s="36">
        <f>'Transaction Value in Eth-FD2'!C31*$N$3</f>
        <v>41211.16559023779</v>
      </c>
      <c r="D31" s="36">
        <f>'Transaction Value in Eth-FD2'!D31*$N$3</f>
        <v>357759.9877537479</v>
      </c>
      <c r="E31" s="36">
        <f>'Transaction Value in Eth-FD2'!E31*$N$3</f>
        <v>2645929.1933838814</v>
      </c>
      <c r="F31" s="36">
        <f>'Transaction Value in Eth-FD2'!F31*$N$3</f>
        <v>17044538.598478585</v>
      </c>
      <c r="G31" s="36">
        <f>'Transaction Value in Eth-FD2'!G31*$N$3</f>
        <v>97355566.09752816</v>
      </c>
      <c r="H31" s="36">
        <f>'Transaction Value in Eth-FD2'!H31*$N$3</f>
        <v>500313396.65060622</v>
      </c>
      <c r="I31" s="36">
        <f>'Transaction Value in Eth-FD2'!I31*$N$3</f>
        <v>2341417675.3036714</v>
      </c>
      <c r="J31" s="36">
        <f>'Transaction Value in Eth-FD2'!J31*$N$3</f>
        <v>10080184483.038122</v>
      </c>
      <c r="K31" s="36">
        <f>'Transaction Value in Eth-FD2'!K31*$N$3</f>
        <v>40265318400</v>
      </c>
    </row>
    <row r="32" spans="1:11" x14ac:dyDescent="0.2">
      <c r="A32" s="35">
        <v>46143</v>
      </c>
      <c r="B32" s="36">
        <f>'Transaction Value in Eth-FD2'!B32*$N$3</f>
        <v>4326.2980831949872</v>
      </c>
      <c r="C32" s="36">
        <f>'Transaction Value in Eth-FD2'!C32*$N$3</f>
        <v>49453.398708285349</v>
      </c>
      <c r="D32" s="36">
        <f>'Transaction Value in Eth-FD2'!D32*$N$3</f>
        <v>465087.98407987226</v>
      </c>
      <c r="E32" s="36">
        <f>'Transaction Value in Eth-FD2'!E32*$N$3</f>
        <v>3704300.870737433</v>
      </c>
      <c r="F32" s="36">
        <f>'Transaction Value in Eth-FD2'!F32*$N$3</f>
        <v>25566807.897717878</v>
      </c>
      <c r="G32" s="36">
        <f>'Transaction Value in Eth-FD2'!G32*$N$3</f>
        <v>155768905.75604507</v>
      </c>
      <c r="H32" s="36">
        <f>'Transaction Value in Eth-FD2'!H32*$N$3</f>
        <v>850532774.30603039</v>
      </c>
      <c r="I32" s="36">
        <f>'Transaction Value in Eth-FD2'!I32*$N$3</f>
        <v>4214551815.5466089</v>
      </c>
      <c r="J32" s="36">
        <f>'Transaction Value in Eth-FD2'!J32*$N$3</f>
        <v>19152350517.77243</v>
      </c>
      <c r="K32" s="36">
        <f>'Transaction Value in Eth-FD2'!K32*$N$3</f>
        <v>80530636800</v>
      </c>
    </row>
    <row r="33" spans="1:11" x14ac:dyDescent="0.2">
      <c r="A33" s="35">
        <v>46174</v>
      </c>
      <c r="B33" s="36">
        <f>'Transaction Value in Eth-FD2'!B33*$N$3</f>
        <v>4758.9278915144869</v>
      </c>
      <c r="C33" s="36">
        <f>'Transaction Value in Eth-FD2'!C33*$N$3</f>
        <v>59344.078449942412</v>
      </c>
      <c r="D33" s="36">
        <f>'Transaction Value in Eth-FD2'!D33*$N$3</f>
        <v>604614.37930383394</v>
      </c>
      <c r="E33" s="36">
        <f>'Transaction Value in Eth-FD2'!E33*$N$3</f>
        <v>5186021.2190324059</v>
      </c>
      <c r="F33" s="36">
        <f>'Transaction Value in Eth-FD2'!F33*$N$3</f>
        <v>38350211.846576817</v>
      </c>
      <c r="G33" s="36">
        <f>'Transaction Value in Eth-FD2'!G33*$N$3</f>
        <v>249230249.20967209</v>
      </c>
      <c r="H33" s="36">
        <f>'Transaction Value in Eth-FD2'!H33*$N$3</f>
        <v>1445905716.3202517</v>
      </c>
      <c r="I33" s="36">
        <f>'Transaction Value in Eth-FD2'!I33*$N$3</f>
        <v>7586193267.9838953</v>
      </c>
      <c r="J33" s="36">
        <f>'Transaction Value in Eth-FD2'!J33*$N$3</f>
        <v>36389465983.767616</v>
      </c>
      <c r="K33" s="36">
        <f>'Transaction Value in Eth-FD2'!K33*$N$3</f>
        <v>161061273600</v>
      </c>
    </row>
    <row r="34" spans="1:11" x14ac:dyDescent="0.2">
      <c r="A34" s="35">
        <v>46204</v>
      </c>
      <c r="B34" s="36">
        <f>'Transaction Value in Eth-FD2'!B34*$N$3</f>
        <v>5234.8206806659355</v>
      </c>
      <c r="C34" s="36">
        <f>'Transaction Value in Eth-FD2'!C34*$N$3</f>
        <v>71212.894139930882</v>
      </c>
      <c r="D34" s="36">
        <f>'Transaction Value in Eth-FD2'!D34*$N$3</f>
        <v>785998.69309498405</v>
      </c>
      <c r="E34" s="36">
        <f>'Transaction Value in Eth-FD2'!E34*$N$3</f>
        <v>7260429.7066453686</v>
      </c>
      <c r="F34" s="36">
        <f>'Transaction Value in Eth-FD2'!F34*$N$3</f>
        <v>57525317.76986523</v>
      </c>
      <c r="G34" s="36">
        <f>'Transaction Value in Eth-FD2'!G34*$N$3</f>
        <v>398768398.7354753</v>
      </c>
      <c r="H34" s="36">
        <f>'Transaction Value in Eth-FD2'!H34*$N$3</f>
        <v>2458039717.7444277</v>
      </c>
      <c r="I34" s="36">
        <f>'Transaction Value in Eth-FD2'!I34*$N$3</f>
        <v>13655147882.371014</v>
      </c>
      <c r="J34" s="36">
        <f>'Transaction Value in Eth-FD2'!J34*$N$3</f>
        <v>69139985369.158463</v>
      </c>
      <c r="K34" s="36">
        <f>'Transaction Value in Eth-FD2'!K34*$N$3</f>
        <v>322122547200</v>
      </c>
    </row>
    <row r="35" spans="1:11" x14ac:dyDescent="0.2">
      <c r="A35" s="35">
        <v>46235</v>
      </c>
      <c r="B35" s="36">
        <f>'Transaction Value in Eth-FD2'!B35*$N$3</f>
        <v>5758.3027487325298</v>
      </c>
      <c r="C35" s="36">
        <f>'Transaction Value in Eth-FD2'!C35*$N$3</f>
        <v>85455.47296791707</v>
      </c>
      <c r="D35" s="36">
        <f>'Transaction Value in Eth-FD2'!D35*$N$3</f>
        <v>1021798.3010234793</v>
      </c>
      <c r="E35" s="36">
        <f>'Transaction Value in Eth-FD2'!E35*$N$3</f>
        <v>10164601.589303516</v>
      </c>
      <c r="F35" s="36">
        <f>'Transaction Value in Eth-FD2'!F35*$N$3</f>
        <v>86287976.654797837</v>
      </c>
      <c r="G35" s="36">
        <f>'Transaction Value in Eth-FD2'!G35*$N$3</f>
        <v>638029437.97676075</v>
      </c>
      <c r="H35" s="36">
        <f>'Transaction Value in Eth-FD2'!H35*$N$3</f>
        <v>4178667520.1655264</v>
      </c>
      <c r="I35" s="36">
        <f>'Transaction Value in Eth-FD2'!I35*$N$3</f>
        <v>24579266188.267822</v>
      </c>
      <c r="J35" s="36">
        <f>'Transaction Value in Eth-FD2'!J35*$N$3</f>
        <v>131365972201.40106</v>
      </c>
      <c r="K35" s="36">
        <f>'Transaction Value in Eth-FD2'!K35*$N$3</f>
        <v>644245094400</v>
      </c>
    </row>
    <row r="36" spans="1:11" x14ac:dyDescent="0.2">
      <c r="A36" s="35">
        <v>46266</v>
      </c>
      <c r="B36" s="36">
        <f>'Transaction Value in Eth-FD2'!B36*$N$3</f>
        <v>6334.133023605782</v>
      </c>
      <c r="C36" s="36">
        <f>'Transaction Value in Eth-FD2'!C36*$N$3</f>
        <v>102546.56756150049</v>
      </c>
      <c r="D36" s="36">
        <f>'Transaction Value in Eth-FD2'!D36*$N$3</f>
        <v>1328337.7913305231</v>
      </c>
      <c r="E36" s="36">
        <f>'Transaction Value in Eth-FD2'!E36*$N$3</f>
        <v>14230442.225024922</v>
      </c>
      <c r="F36" s="36">
        <f>'Transaction Value in Eth-FD2'!F36*$N$3</f>
        <v>129431964.98219678</v>
      </c>
      <c r="G36" s="36">
        <f>'Transaction Value in Eth-FD2'!G36*$N$3</f>
        <v>1020847100.7628171</v>
      </c>
      <c r="H36" s="36">
        <f>'Transaction Value in Eth-FD2'!H36*$N$3</f>
        <v>7103734784.281394</v>
      </c>
      <c r="I36" s="36">
        <f>'Transaction Value in Eth-FD2'!I36*$N$3</f>
        <v>44242679138.88208</v>
      </c>
      <c r="J36" s="36">
        <f>'Transaction Value in Eth-FD2'!J36*$N$3</f>
        <v>249595347182.66199</v>
      </c>
      <c r="K36" s="36">
        <f>'Transaction Value in Eth-FD2'!K36*$N$3</f>
        <v>1288490188800</v>
      </c>
    </row>
    <row r="37" spans="1:11" x14ac:dyDescent="0.2">
      <c r="A37" s="35">
        <v>46296</v>
      </c>
      <c r="B37" s="36">
        <f>'Transaction Value in Eth-FD2'!B37*$N$3</f>
        <v>6967.5463259663611</v>
      </c>
      <c r="C37" s="36">
        <f>'Transaction Value in Eth-FD2'!C37*$N$3</f>
        <v>123055.88107380057</v>
      </c>
      <c r="D37" s="36">
        <f>'Transaction Value in Eth-FD2'!D37*$N$3</f>
        <v>1726839.1287296803</v>
      </c>
      <c r="E37" s="36">
        <f>'Transaction Value in Eth-FD2'!E37*$N$3</f>
        <v>19922619.115034889</v>
      </c>
      <c r="F37" s="36">
        <f>'Transaction Value in Eth-FD2'!F37*$N$3</f>
        <v>194147947.47329518</v>
      </c>
      <c r="G37" s="36">
        <f>'Transaction Value in Eth-FD2'!G37*$N$3</f>
        <v>1633355361.2205071</v>
      </c>
      <c r="H37" s="36">
        <f>'Transaction Value in Eth-FD2'!H37*$N$3</f>
        <v>12076349133.27837</v>
      </c>
      <c r="I37" s="36">
        <f>'Transaction Value in Eth-FD2'!I37*$N$3</f>
        <v>79636822449.987762</v>
      </c>
      <c r="J37" s="36">
        <f>'Transaction Value in Eth-FD2'!J37*$N$3</f>
        <v>474231159647.05774</v>
      </c>
      <c r="K37" s="36">
        <f>'Transaction Value in Eth-FD2'!K37*$N$3</f>
        <v>2576980377600</v>
      </c>
    </row>
    <row r="38" spans="1:11" x14ac:dyDescent="0.2">
      <c r="A38" s="35">
        <v>46327</v>
      </c>
      <c r="B38" s="36">
        <f>'Transaction Value in Eth-FD2'!B38*$N$3</f>
        <v>7664.3009585629979</v>
      </c>
      <c r="C38" s="36">
        <f>'Transaction Value in Eth-FD2'!C38*$N$3</f>
        <v>147667.05728856067</v>
      </c>
      <c r="D38" s="36">
        <f>'Transaction Value in Eth-FD2'!D38*$N$3</f>
        <v>2244890.8673485843</v>
      </c>
      <c r="E38" s="36">
        <f>'Transaction Value in Eth-FD2'!E38*$N$3</f>
        <v>27891666.761048842</v>
      </c>
      <c r="F38" s="36">
        <f>'Transaction Value in Eth-FD2'!F38*$N$3</f>
        <v>291221921.20994276</v>
      </c>
      <c r="G38" s="36">
        <f>'Transaction Value in Eth-FD2'!G38*$N$3</f>
        <v>2613368577.9528117</v>
      </c>
      <c r="H38" s="36">
        <f>'Transaction Value in Eth-FD2'!H38*$N$3</f>
        <v>20529793526.573227</v>
      </c>
      <c r="I38" s="36">
        <f>'Transaction Value in Eth-FD2'!I38*$N$3</f>
        <v>143346280409.97797</v>
      </c>
      <c r="J38" s="36">
        <f>'Transaction Value in Eth-FD2'!J38*$N$3</f>
        <v>901039203329.40967</v>
      </c>
      <c r="K38" s="36">
        <f>'Transaction Value in Eth-FD2'!K38*$N$3</f>
        <v>5153960755200</v>
      </c>
    </row>
    <row r="39" spans="1:11" x14ac:dyDescent="0.2">
      <c r="A39" s="35">
        <v>46357</v>
      </c>
      <c r="B39" s="36">
        <f>'Transaction Value in Eth-FD2'!B39*$N$3</f>
        <v>8430.7310544192987</v>
      </c>
      <c r="C39" s="36">
        <f>'Transaction Value in Eth-FD2'!C39*$N$3</f>
        <v>177200.46874627282</v>
      </c>
      <c r="D39" s="36">
        <f>'Transaction Value in Eth-FD2'!D39*$N$3</f>
        <v>2918358.1275531603</v>
      </c>
      <c r="E39" s="36">
        <f>'Transaction Value in Eth-FD2'!E39*$N$3</f>
        <v>39048333.465468369</v>
      </c>
      <c r="F39" s="36">
        <f>'Transaction Value in Eth-FD2'!F39*$N$3</f>
        <v>436832881.81491411</v>
      </c>
      <c r="G39" s="36">
        <f>'Transaction Value in Eth-FD2'!G39*$N$3</f>
        <v>4181389724.7244997</v>
      </c>
      <c r="H39" s="36">
        <f>'Transaction Value in Eth-FD2'!H39*$N$3</f>
        <v>34900648995.174484</v>
      </c>
      <c r="I39" s="36">
        <f>'Transaction Value in Eth-FD2'!I39*$N$3</f>
        <v>258023304737.96033</v>
      </c>
      <c r="J39" s="36">
        <f>'Transaction Value in Eth-FD2'!J39*$N$3</f>
        <v>1711974486325.8782</v>
      </c>
      <c r="K39" s="36">
        <f>'Transaction Value in Eth-FD2'!K39*$N$3</f>
        <v>10307921510400</v>
      </c>
    </row>
    <row r="40" spans="1:11" x14ac:dyDescent="0.2">
      <c r="A40" s="35">
        <v>46388</v>
      </c>
      <c r="B40" s="36">
        <f>'Transaction Value in Eth-FD2'!B40*$N$3</f>
        <v>9273.804159861229</v>
      </c>
      <c r="C40" s="36">
        <f>'Transaction Value in Eth-FD2'!C40*$N$3</f>
        <v>212640.56249552735</v>
      </c>
      <c r="D40" s="36">
        <f>'Transaction Value in Eth-FD2'!D40*$N$3</f>
        <v>3793865.5658191079</v>
      </c>
      <c r="E40" s="36">
        <f>'Transaction Value in Eth-FD2'!E40*$N$3</f>
        <v>54667666.851655714</v>
      </c>
      <c r="F40" s="36">
        <f>'Transaction Value in Eth-FD2'!F40*$N$3</f>
        <v>655249322.7223711</v>
      </c>
      <c r="G40" s="36">
        <f>'Transaction Value in Eth-FD2'!G40*$N$3</f>
        <v>6690223559.5591993</v>
      </c>
      <c r="H40" s="36">
        <f>'Transaction Value in Eth-FD2'!H40*$N$3</f>
        <v>59331103291.796623</v>
      </c>
      <c r="I40" s="36">
        <f>'Transaction Value in Eth-FD2'!I40*$N$3</f>
        <v>464441948528.32855</v>
      </c>
      <c r="J40" s="36">
        <f>'Transaction Value in Eth-FD2'!J40*$N$3</f>
        <v>3252751524019.168</v>
      </c>
      <c r="K40" s="36">
        <f>'Transaction Value in Eth-FD2'!K40*$N$3</f>
        <v>20615843020800</v>
      </c>
    </row>
    <row r="41" spans="1:11" x14ac:dyDescent="0.2">
      <c r="A41" s="35">
        <v>46419</v>
      </c>
      <c r="B41" s="36">
        <f>'Transaction Value in Eth-FD2'!B41*$N$3</f>
        <v>10201.184575847352</v>
      </c>
      <c r="C41" s="36">
        <f>'Transaction Value in Eth-FD2'!C41*$N$3</f>
        <v>255168.67499463281</v>
      </c>
      <c r="D41" s="36">
        <f>'Transaction Value in Eth-FD2'!D41*$N$3</f>
        <v>4932025.23556484</v>
      </c>
      <c r="E41" s="36">
        <f>'Transaction Value in Eth-FD2'!E41*$N$3</f>
        <v>76534733.592317998</v>
      </c>
      <c r="F41" s="36">
        <f>'Transaction Value in Eth-FD2'!F41*$N$3</f>
        <v>982873984.08355665</v>
      </c>
      <c r="G41" s="36">
        <f>'Transaction Value in Eth-FD2'!G41*$N$3</f>
        <v>10704357695.29472</v>
      </c>
      <c r="H41" s="36">
        <f>'Transaction Value in Eth-FD2'!H41*$N$3</f>
        <v>100862875596.05424</v>
      </c>
      <c r="I41" s="36">
        <f>'Transaction Value in Eth-FD2'!I41*$N$3</f>
        <v>835995507350.99146</v>
      </c>
      <c r="J41" s="36">
        <f>'Transaction Value in Eth-FD2'!J41*$N$3</f>
        <v>6180227895636.4199</v>
      </c>
      <c r="K41" s="36">
        <f>'Transaction Value in Eth-FD2'!K41*$N$3</f>
        <v>41231686041600</v>
      </c>
    </row>
    <row r="42" spans="1:11" x14ac:dyDescent="0.2">
      <c r="A42" s="35">
        <v>46447</v>
      </c>
      <c r="B42" s="36">
        <f>'Transaction Value in Eth-FD2'!B42*$N$3</f>
        <v>11221.30303343209</v>
      </c>
      <c r="C42" s="36">
        <f>'Transaction Value in Eth-FD2'!C42*$N$3</f>
        <v>306202.40999355935</v>
      </c>
      <c r="D42" s="36">
        <f>'Transaction Value in Eth-FD2'!D42*$N$3</f>
        <v>6411632.8062342918</v>
      </c>
      <c r="E42" s="36">
        <f>'Transaction Value in Eth-FD2'!E42*$N$3</f>
        <v>107148627.02924521</v>
      </c>
      <c r="F42" s="36">
        <f>'Transaction Value in Eth-FD2'!F42*$N$3</f>
        <v>1474310976.1253352</v>
      </c>
      <c r="G42" s="36">
        <f>'Transaction Value in Eth-FD2'!G42*$N$3</f>
        <v>17126972312.471554</v>
      </c>
      <c r="H42" s="36">
        <f>'Transaction Value in Eth-FD2'!H42*$N$3</f>
        <v>171466888513.29221</v>
      </c>
      <c r="I42" s="36">
        <f>'Transaction Value in Eth-FD2'!I42*$N$3</f>
        <v>1504791913231.7844</v>
      </c>
      <c r="J42" s="36">
        <f>'Transaction Value in Eth-FD2'!J42*$N$3</f>
        <v>11742433001709.197</v>
      </c>
      <c r="K42" s="36">
        <f>'Transaction Value in Eth-FD2'!K42*$N$3</f>
        <v>82463372083200</v>
      </c>
    </row>
    <row r="43" spans="1:11" x14ac:dyDescent="0.2">
      <c r="A43" s="35">
        <v>46478</v>
      </c>
      <c r="B43" s="36">
        <f>'Transaction Value in Eth-FD2'!B43*$N$3</f>
        <v>12343.433336775299</v>
      </c>
      <c r="C43" s="36">
        <f>'Transaction Value in Eth-FD2'!C43*$N$3</f>
        <v>367442.89199227124</v>
      </c>
      <c r="D43" s="36">
        <f>'Transaction Value in Eth-FD2'!D43*$N$3</f>
        <v>8335122.6481045792</v>
      </c>
      <c r="E43" s="36">
        <f>'Transaction Value in Eth-FD2'!E43*$N$3</f>
        <v>150008077.84094328</v>
      </c>
      <c r="F43" s="36">
        <f>'Transaction Value in Eth-FD2'!F43*$N$3</f>
        <v>2211466464.1880026</v>
      </c>
      <c r="G43" s="36">
        <f>'Transaction Value in Eth-FD2'!G43*$N$3</f>
        <v>27403155699.954483</v>
      </c>
      <c r="H43" s="36">
        <f>'Transaction Value in Eth-FD2'!H43*$N$3</f>
        <v>291493710472.59674</v>
      </c>
      <c r="I43" s="36">
        <f>'Transaction Value in Eth-FD2'!I43*$N$3</f>
        <v>2708625443817.2124</v>
      </c>
      <c r="J43" s="36">
        <f>'Transaction Value in Eth-FD2'!J43*$N$3</f>
        <v>22310622703247.477</v>
      </c>
      <c r="K43" s="36">
        <f>'Transaction Value in Eth-FD2'!K43*$N$3</f>
        <v>164926744166400</v>
      </c>
    </row>
    <row r="44" spans="1:11" x14ac:dyDescent="0.2">
      <c r="A44" s="35">
        <v>46508</v>
      </c>
      <c r="B44" s="36">
        <f>'Transaction Value in Eth-FD2'!B44*$N$3</f>
        <v>13577.776670452829</v>
      </c>
      <c r="C44" s="36">
        <f>'Transaction Value in Eth-FD2'!C44*$N$3</f>
        <v>440931.47039072542</v>
      </c>
      <c r="D44" s="36">
        <f>'Transaction Value in Eth-FD2'!D44*$N$3</f>
        <v>10835659.442535954</v>
      </c>
      <c r="E44" s="36">
        <f>'Transaction Value in Eth-FD2'!E44*$N$3</f>
        <v>210011308.97732061</v>
      </c>
      <c r="F44" s="36">
        <f>'Transaction Value in Eth-FD2'!F44*$N$3</f>
        <v>3317199696.2820044</v>
      </c>
      <c r="G44" s="36">
        <f>'Transaction Value in Eth-FD2'!G44*$N$3</f>
        <v>43845049119.927177</v>
      </c>
      <c r="H44" s="36">
        <f>'Transaction Value in Eth-FD2'!H44*$N$3</f>
        <v>495539307803.41455</v>
      </c>
      <c r="I44" s="36">
        <f>'Transaction Value in Eth-FD2'!I44*$N$3</f>
        <v>4875525798870.9824</v>
      </c>
      <c r="J44" s="36">
        <f>'Transaction Value in Eth-FD2'!J44*$N$3</f>
        <v>42390183136170.195</v>
      </c>
      <c r="K44" s="36">
        <f>'Transaction Value in Eth-FD2'!K44*$N$3</f>
        <v>329853488332800</v>
      </c>
    </row>
    <row r="45" spans="1:11" x14ac:dyDescent="0.2">
      <c r="A45" s="35">
        <v>46539</v>
      </c>
      <c r="B45" s="36">
        <f>'Transaction Value in Eth-FD2'!B45*$N$3</f>
        <v>14935.55433749811</v>
      </c>
      <c r="C45" s="36">
        <f>'Transaction Value in Eth-FD2'!C45*$N$3</f>
        <v>529117.76446887047</v>
      </c>
      <c r="D45" s="36">
        <f>'Transaction Value in Eth-FD2'!D45*$N$3</f>
        <v>14086357.27529674</v>
      </c>
      <c r="E45" s="36">
        <f>'Transaction Value in Eth-FD2'!E45*$N$3</f>
        <v>294015832.56824881</v>
      </c>
      <c r="F45" s="36">
        <f>'Transaction Value in Eth-FD2'!F45*$N$3</f>
        <v>4975799544.4230051</v>
      </c>
      <c r="G45" s="36">
        <f>'Transaction Value in Eth-FD2'!G45*$N$3</f>
        <v>70152078591.883484</v>
      </c>
      <c r="H45" s="36">
        <f>'Transaction Value in Eth-FD2'!H45*$N$3</f>
        <v>842416823265.80481</v>
      </c>
      <c r="I45" s="36">
        <f>'Transaction Value in Eth-FD2'!I45*$N$3</f>
        <v>8775946437967.7686</v>
      </c>
      <c r="J45" s="36">
        <f>'Transaction Value in Eth-FD2'!J45*$N$3</f>
        <v>80541347958723.375</v>
      </c>
      <c r="K45" s="36">
        <f>'Transaction Value in Eth-FD2'!K45*$N$3</f>
        <v>659706976665600</v>
      </c>
    </row>
    <row r="46" spans="1:11" x14ac:dyDescent="0.2">
      <c r="A46" s="35">
        <v>46569</v>
      </c>
      <c r="B46" s="36">
        <f>'Transaction Value in Eth-FD2'!B46*$N$3</f>
        <v>16429.109771247924</v>
      </c>
      <c r="C46" s="36">
        <f>'Transaction Value in Eth-FD2'!C46*$N$3</f>
        <v>634941.31736264459</v>
      </c>
      <c r="D46" s="36">
        <f>'Transaction Value in Eth-FD2'!D46*$N$3</f>
        <v>18312264.457885768</v>
      </c>
      <c r="E46" s="36">
        <f>'Transaction Value in Eth-FD2'!E46*$N$3</f>
        <v>411622165.59554833</v>
      </c>
      <c r="F46" s="36">
        <f>'Transaction Value in Eth-FD2'!F46*$N$3</f>
        <v>7463699316.6345081</v>
      </c>
      <c r="G46" s="36">
        <f>'Transaction Value in Eth-FD2'!G46*$N$3</f>
        <v>112243325747.0136</v>
      </c>
      <c r="H46" s="36">
        <f>'Transaction Value in Eth-FD2'!H46*$N$3</f>
        <v>1432108599551.8679</v>
      </c>
      <c r="I46" s="36">
        <f>'Transaction Value in Eth-FD2'!I46*$N$3</f>
        <v>15796703588341.982</v>
      </c>
      <c r="J46" s="36">
        <f>'Transaction Value in Eth-FD2'!J46*$N$3</f>
        <v>153028561121574.38</v>
      </c>
      <c r="K46" s="36">
        <f>'Transaction Value in Eth-FD2'!K46*$N$3</f>
        <v>1319413953331200</v>
      </c>
    </row>
    <row r="47" spans="1:11" x14ac:dyDescent="0.2">
      <c r="A47" s="35">
        <v>46600</v>
      </c>
      <c r="B47" s="36">
        <f>'Transaction Value in Eth-FD2'!B47*$N$3</f>
        <v>18072.020748372721</v>
      </c>
      <c r="C47" s="36">
        <f>'Transaction Value in Eth-FD2'!C47*$N$3</f>
        <v>761929.58083517349</v>
      </c>
      <c r="D47" s="36">
        <f>'Transaction Value in Eth-FD2'!D47*$N$3</f>
        <v>23805943.7952515</v>
      </c>
      <c r="E47" s="36">
        <f>'Transaction Value in Eth-FD2'!E47*$N$3</f>
        <v>576271031.83376753</v>
      </c>
      <c r="F47" s="36">
        <f>'Transaction Value in Eth-FD2'!F47*$N$3</f>
        <v>11195548974.951763</v>
      </c>
      <c r="G47" s="36">
        <f>'Transaction Value in Eth-FD2'!G47*$N$3</f>
        <v>179589321195.22177</v>
      </c>
      <c r="H47" s="36">
        <f>'Transaction Value in Eth-FD2'!H47*$N$3</f>
        <v>2434584619238.1758</v>
      </c>
      <c r="I47" s="36">
        <f>'Transaction Value in Eth-FD2'!I47*$N$3</f>
        <v>28434066459015.566</v>
      </c>
      <c r="J47" s="36">
        <f>'Transaction Value in Eth-FD2'!J47*$N$3</f>
        <v>290754266130991.31</v>
      </c>
      <c r="K47" s="36">
        <f>'Transaction Value in Eth-FD2'!K47*$N$3</f>
        <v>2638827906662400</v>
      </c>
    </row>
    <row r="48" spans="1:11" x14ac:dyDescent="0.2">
      <c r="A48" s="35">
        <v>46631</v>
      </c>
      <c r="B48" s="36">
        <f>'Transaction Value in Eth-FD2'!B48*$N$3</f>
        <v>19879.222823209995</v>
      </c>
      <c r="C48" s="36">
        <f>'Transaction Value in Eth-FD2'!C48*$N$3</f>
        <v>914315.49700220814</v>
      </c>
      <c r="D48" s="36">
        <f>'Transaction Value in Eth-FD2'!D48*$N$3</f>
        <v>30947726.933826949</v>
      </c>
      <c r="E48" s="36">
        <f>'Transaction Value in Eth-FD2'!E48*$N$3</f>
        <v>806779444.56727469</v>
      </c>
      <c r="F48" s="36">
        <f>'Transaction Value in Eth-FD2'!F48*$N$3</f>
        <v>16793323462.427647</v>
      </c>
      <c r="G48" s="36">
        <f>'Transaction Value in Eth-FD2'!G48*$N$3</f>
        <v>287342913912.3548</v>
      </c>
      <c r="H48" s="36">
        <f>'Transaction Value in Eth-FD2'!H48*$N$3</f>
        <v>4138793852704.8989</v>
      </c>
      <c r="I48" s="36">
        <f>'Transaction Value in Eth-FD2'!I48*$N$3</f>
        <v>51181319626228.023</v>
      </c>
      <c r="J48" s="36">
        <f>'Transaction Value in Eth-FD2'!J48*$N$3</f>
        <v>552433105648883.38</v>
      </c>
      <c r="K48" s="36">
        <f>'Transaction Value in Eth-FD2'!K48*$N$3</f>
        <v>5277655813324800</v>
      </c>
    </row>
    <row r="49" spans="1:11" x14ac:dyDescent="0.2">
      <c r="A49" s="35">
        <v>46661</v>
      </c>
      <c r="B49" s="36">
        <f>'Transaction Value in Eth-FD2'!B49*$N$3</f>
        <v>21867.145105530999</v>
      </c>
      <c r="C49" s="36">
        <f>'Transaction Value in Eth-FD2'!C49*$N$3</f>
        <v>1097178.5964026495</v>
      </c>
      <c r="D49" s="36">
        <f>'Transaction Value in Eth-FD2'!D49*$N$3</f>
        <v>40232045.013975032</v>
      </c>
      <c r="E49" s="36">
        <f>'Transaction Value in Eth-FD2'!E49*$N$3</f>
        <v>1129491222.3941844</v>
      </c>
      <c r="F49" s="36">
        <f>'Transaction Value in Eth-FD2'!F49*$N$3</f>
        <v>25189985193.641472</v>
      </c>
      <c r="G49" s="36">
        <f>'Transaction Value in Eth-FD2'!G49*$N$3</f>
        <v>459748662259.76776</v>
      </c>
      <c r="H49" s="36">
        <f>'Transaction Value in Eth-FD2'!H49*$N$3</f>
        <v>7035949549598.3281</v>
      </c>
      <c r="I49" s="36">
        <f>'Transaction Value in Eth-FD2'!I49*$N$3</f>
        <v>92126375327210.469</v>
      </c>
      <c r="J49" s="36">
        <f>'Transaction Value in Eth-FD2'!J49*$N$3</f>
        <v>1049622900732878.4</v>
      </c>
      <c r="K49" s="36">
        <f>'Transaction Value in Eth-FD2'!K49*$N$3</f>
        <v>1.05553116266496E+16</v>
      </c>
    </row>
    <row r="50" spans="1:11" x14ac:dyDescent="0.2">
      <c r="A50" s="35">
        <v>46692</v>
      </c>
      <c r="B50" s="36">
        <f>'Transaction Value in Eth-FD2'!B50*$N$3</f>
        <v>24053.859616084101</v>
      </c>
      <c r="C50" s="36">
        <f>'Transaction Value in Eth-FD2'!C50*$N$3</f>
        <v>1316614.3156831795</v>
      </c>
      <c r="D50" s="36">
        <f>'Transaction Value in Eth-FD2'!D50*$N$3</f>
        <v>52301658.518167548</v>
      </c>
      <c r="E50" s="36">
        <f>'Transaction Value in Eth-FD2'!E50*$N$3</f>
        <v>1581287711.3518581</v>
      </c>
      <c r="F50" s="36">
        <f>'Transaction Value in Eth-FD2'!F50*$N$3</f>
        <v>37784977790.462204</v>
      </c>
      <c r="G50" s="36">
        <f>'Transaction Value in Eth-FD2'!G50*$N$3</f>
        <v>735597859615.6283</v>
      </c>
      <c r="H50" s="36">
        <f>'Transaction Value in Eth-FD2'!H50*$N$3</f>
        <v>11961114234317.154</v>
      </c>
      <c r="I50" s="36">
        <f>'Transaction Value in Eth-FD2'!I50*$N$3</f>
        <v>165827475588978.81</v>
      </c>
      <c r="J50" s="36">
        <f>'Transaction Value in Eth-FD2'!J50*$N$3</f>
        <v>1994283511392469.2</v>
      </c>
      <c r="K50" s="36">
        <f>'Transaction Value in Eth-FD2'!K50*$N$3</f>
        <v>2.11106232532992E+16</v>
      </c>
    </row>
    <row r="51" spans="1:11" x14ac:dyDescent="0.2">
      <c r="A51" s="35">
        <v>46722</v>
      </c>
      <c r="B51" s="36">
        <f>'Transaction Value in Eth-FD2'!B51*$N$3</f>
        <v>26459.245577692513</v>
      </c>
      <c r="C51" s="36">
        <f>'Transaction Value in Eth-FD2'!C51*$N$3</f>
        <v>1579937.1788198152</v>
      </c>
      <c r="D51" s="36">
        <f>'Transaction Value in Eth-FD2'!D51*$N$3</f>
        <v>67992156.073617801</v>
      </c>
      <c r="E51" s="36">
        <f>'Transaction Value in Eth-FD2'!E51*$N$3</f>
        <v>2213802795.8926015</v>
      </c>
      <c r="F51" s="36">
        <f>'Transaction Value in Eth-FD2'!F51*$N$3</f>
        <v>56677466685.693314</v>
      </c>
      <c r="G51" s="36">
        <f>'Transaction Value in Eth-FD2'!G51*$N$3</f>
        <v>1176956575385.0054</v>
      </c>
      <c r="H51" s="36">
        <f>'Transaction Value in Eth-FD2'!H51*$N$3</f>
        <v>20333894198339.164</v>
      </c>
      <c r="I51" s="36">
        <f>'Transaction Value in Eth-FD2'!I51*$N$3</f>
        <v>298489456060161.94</v>
      </c>
      <c r="J51" s="36">
        <f>'Transaction Value in Eth-FD2'!J51*$N$3</f>
        <v>3789138671645691</v>
      </c>
      <c r="K51" s="36">
        <f>'Transaction Value in Eth-FD2'!K51*$N$3</f>
        <v>4.22212465065984E+16</v>
      </c>
    </row>
    <row r="52" spans="1:11" x14ac:dyDescent="0.2">
      <c r="A52" s="35">
        <v>46753</v>
      </c>
      <c r="B52" s="36">
        <f>'Transaction Value in Eth-FD2'!B52*$N$3</f>
        <v>29105.170135461758</v>
      </c>
      <c r="C52" s="36">
        <f>'Transaction Value in Eth-FD2'!C52*$N$3</f>
        <v>1895924.6145837782</v>
      </c>
      <c r="D52" s="36">
        <f>'Transaction Value in Eth-FD2'!D52*$N$3</f>
        <v>88389802.895703152</v>
      </c>
      <c r="E52" s="36">
        <f>'Transaction Value in Eth-FD2'!E52*$N$3</f>
        <v>3099323914.2496419</v>
      </c>
      <c r="F52" s="36">
        <f>'Transaction Value in Eth-FD2'!F52*$N$3</f>
        <v>85016200028.539963</v>
      </c>
      <c r="G52" s="36">
        <f>'Transaction Value in Eth-FD2'!G52*$N$3</f>
        <v>1883130520616.0088</v>
      </c>
      <c r="H52" s="36">
        <f>'Transaction Value in Eth-FD2'!H52*$N$3</f>
        <v>34567620137176.586</v>
      </c>
      <c r="I52" s="36">
        <f>'Transaction Value in Eth-FD2'!I52*$N$3</f>
        <v>537281020908291.38</v>
      </c>
      <c r="J52" s="36">
        <f>'Transaction Value in Eth-FD2'!J52*$N$3</f>
        <v>7199363476126812</v>
      </c>
      <c r="K52" s="36">
        <f>'Transaction Value in Eth-FD2'!K52*$N$3</f>
        <v>8.44424930131968E+16</v>
      </c>
    </row>
    <row r="53" spans="1:11" x14ac:dyDescent="0.2">
      <c r="A53" s="35">
        <v>46784</v>
      </c>
      <c r="B53" s="36">
        <f>'Transaction Value in Eth-FD2'!B53*$N$3</f>
        <v>32015.687149007939</v>
      </c>
      <c r="C53" s="36">
        <f>'Transaction Value in Eth-FD2'!C53*$N$3</f>
        <v>2275109.5375005337</v>
      </c>
      <c r="D53" s="36">
        <f>'Transaction Value in Eth-FD2'!D53*$N$3</f>
        <v>114906743.7644141</v>
      </c>
      <c r="E53" s="36">
        <f>'Transaction Value in Eth-FD2'!E53*$N$3</f>
        <v>4339053479.9494982</v>
      </c>
      <c r="F53" s="36">
        <f>'Transaction Value in Eth-FD2'!F53*$N$3</f>
        <v>127524300042.80994</v>
      </c>
      <c r="G53" s="36">
        <f>'Transaction Value in Eth-FD2'!G53*$N$3</f>
        <v>3013008832985.6138</v>
      </c>
      <c r="H53" s="36">
        <f>'Transaction Value in Eth-FD2'!H53*$N$3</f>
        <v>58764954233200.18</v>
      </c>
      <c r="I53" s="36">
        <f>'Transaction Value in Eth-FD2'!I53*$N$3</f>
        <v>967105837634924.5</v>
      </c>
      <c r="J53" s="36">
        <f>'Transaction Value in Eth-FD2'!J53*$N$3</f>
        <v>1.3678790604640942E+16</v>
      </c>
      <c r="K53" s="36">
        <f>'Transaction Value in Eth-FD2'!K53*$N$3</f>
        <v>1.688849860263936E+17</v>
      </c>
    </row>
    <row r="54" spans="1:11" x14ac:dyDescent="0.2">
      <c r="A54" s="35">
        <v>46813</v>
      </c>
      <c r="B54" s="36">
        <f>'Transaction Value in Eth-FD2'!B54*$N$3</f>
        <v>35217.255863908729</v>
      </c>
      <c r="C54" s="36">
        <f>'Transaction Value in Eth-FD2'!C54*$N$3</f>
        <v>2730131.4450006406</v>
      </c>
      <c r="D54" s="36">
        <f>'Transaction Value in Eth-FD2'!D54*$N$3</f>
        <v>149378766.89373836</v>
      </c>
      <c r="E54" s="36">
        <f>'Transaction Value in Eth-FD2'!E54*$N$3</f>
        <v>6074674871.9292974</v>
      </c>
      <c r="F54" s="36">
        <f>'Transaction Value in Eth-FD2'!F54*$N$3</f>
        <v>191286450064.21494</v>
      </c>
      <c r="G54" s="36">
        <f>'Transaction Value in Eth-FD2'!G54*$N$3</f>
        <v>4820814132776.9824</v>
      </c>
      <c r="H54" s="36">
        <f>'Transaction Value in Eth-FD2'!H54*$N$3</f>
        <v>99900422196440.297</v>
      </c>
      <c r="I54" s="36">
        <f>'Transaction Value in Eth-FD2'!I54*$N$3</f>
        <v>1740790507742863.8</v>
      </c>
      <c r="J54" s="36">
        <f>'Transaction Value in Eth-FD2'!J54*$N$3</f>
        <v>2.5989702148817788E+16</v>
      </c>
      <c r="K54" s="36">
        <f>'Transaction Value in Eth-FD2'!K54*$N$3</f>
        <v>3.377699720527872E+17</v>
      </c>
    </row>
    <row r="55" spans="1:11" x14ac:dyDescent="0.2">
      <c r="A55" s="35">
        <v>46844</v>
      </c>
      <c r="B55" s="36">
        <f>'Transaction Value in Eth-FD2'!B55*$N$3</f>
        <v>38738.981450299609</v>
      </c>
      <c r="C55" s="36">
        <f>'Transaction Value in Eth-FD2'!C55*$N$3</f>
        <v>3276157.734000768</v>
      </c>
      <c r="D55" s="36">
        <f>'Transaction Value in Eth-FD2'!D55*$N$3</f>
        <v>194192396.96185985</v>
      </c>
      <c r="E55" s="36">
        <f>'Transaction Value in Eth-FD2'!E55*$N$3</f>
        <v>8504544820.7010155</v>
      </c>
      <c r="F55" s="36">
        <f>'Transaction Value in Eth-FD2'!F55*$N$3</f>
        <v>286929675096.32233</v>
      </c>
      <c r="G55" s="36">
        <f>'Transaction Value in Eth-FD2'!G55*$N$3</f>
        <v>7713302612443.1729</v>
      </c>
      <c r="H55" s="36">
        <f>'Transaction Value in Eth-FD2'!H55*$N$3</f>
        <v>169830717733948.53</v>
      </c>
      <c r="I55" s="36">
        <f>'Transaction Value in Eth-FD2'!I55*$N$3</f>
        <v>3133422913937155.5</v>
      </c>
      <c r="J55" s="36">
        <f>'Transaction Value in Eth-FD2'!J55*$N$3</f>
        <v>4.9380434082753792E+16</v>
      </c>
      <c r="K55" s="36">
        <f>'Transaction Value in Eth-FD2'!K55*$N$3</f>
        <v>6.755399441055744E+17</v>
      </c>
    </row>
    <row r="56" spans="1:11" x14ac:dyDescent="0.2">
      <c r="A56" s="35">
        <v>46874</v>
      </c>
      <c r="B56" s="36">
        <f>'Transaction Value in Eth-FD2'!B56*$N$3</f>
        <v>42612.879595329578</v>
      </c>
      <c r="C56" s="36">
        <f>'Transaction Value in Eth-FD2'!C56*$N$3</f>
        <v>3931389.2808009218</v>
      </c>
      <c r="D56" s="36">
        <f>'Transaction Value in Eth-FD2'!D56*$N$3</f>
        <v>252450116.05041784</v>
      </c>
      <c r="E56" s="36">
        <f>'Transaction Value in Eth-FD2'!E56*$N$3</f>
        <v>11906362748.981419</v>
      </c>
      <c r="F56" s="36">
        <f>'Transaction Value in Eth-FD2'!F56*$N$3</f>
        <v>430394512644.48352</v>
      </c>
      <c r="G56" s="36">
        <f>'Transaction Value in Eth-FD2'!G56*$N$3</f>
        <v>12341284179909.076</v>
      </c>
      <c r="H56" s="36">
        <f>'Transaction Value in Eth-FD2'!H56*$N$3</f>
        <v>288712220147712.44</v>
      </c>
      <c r="I56" s="36">
        <f>'Transaction Value in Eth-FD2'!I56*$N$3</f>
        <v>5640161245086879</v>
      </c>
      <c r="J56" s="36">
        <f>'Transaction Value in Eth-FD2'!J56*$N$3</f>
        <v>9.3822824757232208E+16</v>
      </c>
      <c r="K56" s="36">
        <f>'Transaction Value in Eth-FD2'!K56*$N$3</f>
        <v>1.3510798882111488E+18</v>
      </c>
    </row>
    <row r="57" spans="1:11" x14ac:dyDescent="0.2">
      <c r="A57" s="35">
        <v>46905</v>
      </c>
      <c r="B57" s="36">
        <f>'Transaction Value in Eth-FD2'!B57*$N$3</f>
        <v>46874.16755486255</v>
      </c>
      <c r="C57" s="36">
        <f>'Transaction Value in Eth-FD2'!C57*$N$3</f>
        <v>4717667.1369611062</v>
      </c>
      <c r="D57" s="36">
        <f>'Transaction Value in Eth-FD2'!D57*$N$3</f>
        <v>328185150.86554325</v>
      </c>
      <c r="E57" s="36">
        <f>'Transaction Value in Eth-FD2'!E57*$N$3</f>
        <v>16668907848.573988</v>
      </c>
      <c r="F57" s="36">
        <f>'Transaction Value in Eth-FD2'!F57*$N$3</f>
        <v>645591768966.72546</v>
      </c>
      <c r="G57" s="36">
        <f>'Transaction Value in Eth-FD2'!G57*$N$3</f>
        <v>19746054687854.523</v>
      </c>
      <c r="H57" s="36">
        <f>'Transaction Value in Eth-FD2'!H57*$N$3</f>
        <v>490810774251111.12</v>
      </c>
      <c r="I57" s="36">
        <f>'Transaction Value in Eth-FD2'!I57*$N$3</f>
        <v>1.0152290241156382E+16</v>
      </c>
      <c r="J57" s="36">
        <f>'Transaction Value in Eth-FD2'!J57*$N$3</f>
        <v>1.7826336703874115E+17</v>
      </c>
      <c r="K57" s="36">
        <f>'Transaction Value in Eth-FD2'!K57*$N$3</f>
        <v>2.7021597764222976E+18</v>
      </c>
    </row>
    <row r="58" spans="1:11" x14ac:dyDescent="0.2">
      <c r="A58" s="35">
        <v>46935</v>
      </c>
      <c r="B58" s="36">
        <f>'Transaction Value in Eth-FD2'!B58*$N$3</f>
        <v>51561.584310348808</v>
      </c>
      <c r="C58" s="36">
        <f>'Transaction Value in Eth-FD2'!C58*$N$3</f>
        <v>5661200.5643533282</v>
      </c>
      <c r="D58" s="36">
        <f>'Transaction Value in Eth-FD2'!D58*$N$3</f>
        <v>426640696.12520617</v>
      </c>
      <c r="E58" s="36">
        <f>'Transaction Value in Eth-FD2'!E58*$N$3</f>
        <v>23336470988.003578</v>
      </c>
      <c r="F58" s="36">
        <f>'Transaction Value in Eth-FD2'!F58*$N$3</f>
        <v>968387653450.08813</v>
      </c>
      <c r="G58" s="36">
        <f>'Transaction Value in Eth-FD2'!G58*$N$3</f>
        <v>31593687500567.242</v>
      </c>
      <c r="H58" s="36">
        <f>'Transaction Value in Eth-FD2'!H58*$N$3</f>
        <v>834378316226889</v>
      </c>
      <c r="I58" s="36">
        <f>'Transaction Value in Eth-FD2'!I58*$N$3</f>
        <v>1.8274122434081492E+16</v>
      </c>
      <c r="J58" s="36">
        <f>'Transaction Value in Eth-FD2'!J58*$N$3</f>
        <v>3.3870039737360826E+17</v>
      </c>
      <c r="K58" s="36">
        <f>'Transaction Value in Eth-FD2'!K58*$N$3</f>
        <v>5.4043195528445952E+18</v>
      </c>
    </row>
    <row r="59" spans="1:11" x14ac:dyDescent="0.2">
      <c r="A59" s="35">
        <v>46966</v>
      </c>
      <c r="B59" s="36">
        <f>'Transaction Value in Eth-FD2'!B59*$N$3</f>
        <v>56717.742741383685</v>
      </c>
      <c r="C59" s="36">
        <f>'Transaction Value in Eth-FD2'!C59*$N$3</f>
        <v>6793440.6772239916</v>
      </c>
      <c r="D59" s="36">
        <f>'Transaction Value in Eth-FD2'!D59*$N$3</f>
        <v>554632904.96276808</v>
      </c>
      <c r="E59" s="36">
        <f>'Transaction Value in Eth-FD2'!E59*$N$3</f>
        <v>32671059383.205006</v>
      </c>
      <c r="F59" s="36">
        <f>'Transaction Value in Eth-FD2'!F59*$N$3</f>
        <v>1452581480175.1323</v>
      </c>
      <c r="G59" s="36">
        <f>'Transaction Value in Eth-FD2'!G59*$N$3</f>
        <v>50549900000907.578</v>
      </c>
      <c r="H59" s="36">
        <f>'Transaction Value in Eth-FD2'!H59*$N$3</f>
        <v>1418443137585711.5</v>
      </c>
      <c r="I59" s="36">
        <f>'Transaction Value in Eth-FD2'!I59*$N$3</f>
        <v>3.2893420381346684E+16</v>
      </c>
      <c r="J59" s="36">
        <f>'Transaction Value in Eth-FD2'!J59*$N$3</f>
        <v>6.4353075500985562E+17</v>
      </c>
      <c r="K59" s="36">
        <f>'Transaction Value in Eth-FD2'!K59*$N$3</f>
        <v>1.080863910568919E+19</v>
      </c>
    </row>
    <row r="60" spans="1:11" x14ac:dyDescent="0.2">
      <c r="A60" s="35">
        <v>46997</v>
      </c>
      <c r="B60" s="36">
        <f>'Transaction Value in Eth-FD2'!B60*$N$3</f>
        <v>62389.517015522069</v>
      </c>
      <c r="C60" s="36">
        <f>'Transaction Value in Eth-FD2'!C60*$N$3</f>
        <v>8152128.8126687901</v>
      </c>
      <c r="D60" s="36">
        <f>'Transaction Value in Eth-FD2'!D60*$N$3</f>
        <v>721022776.45159853</v>
      </c>
      <c r="E60" s="36">
        <f>'Transaction Value in Eth-FD2'!E60*$N$3</f>
        <v>45739483136.487015</v>
      </c>
      <c r="F60" s="36">
        <f>'Transaction Value in Eth-FD2'!F60*$N$3</f>
        <v>2178872220262.6982</v>
      </c>
      <c r="G60" s="36">
        <f>'Transaction Value in Eth-FD2'!G60*$N$3</f>
        <v>80879840001452.156</v>
      </c>
      <c r="H60" s="36">
        <f>'Transaction Value in Eth-FD2'!H60*$N$3</f>
        <v>2411353333895709</v>
      </c>
      <c r="I60" s="36">
        <f>'Transaction Value in Eth-FD2'!I60*$N$3</f>
        <v>5.9208156686424024E+16</v>
      </c>
      <c r="J60" s="36">
        <f>'Transaction Value in Eth-FD2'!J60*$N$3</f>
        <v>1.2227084345187256E+18</v>
      </c>
      <c r="K60" s="36">
        <f>'Transaction Value in Eth-FD2'!K60*$N$3</f>
        <v>2.1617278211378381E+19</v>
      </c>
    </row>
    <row r="61" spans="1:11" x14ac:dyDescent="0.2">
      <c r="A61" s="35">
        <v>47027</v>
      </c>
      <c r="B61" s="36">
        <f>'Transaction Value in Eth-FD2'!B61*$N$3</f>
        <v>68628.468717074284</v>
      </c>
      <c r="C61" s="36">
        <f>'Transaction Value in Eth-FD2'!C61*$N$3</f>
        <v>9782554.575202547</v>
      </c>
      <c r="D61" s="36">
        <f>'Transaction Value in Eth-FD2'!D61*$N$3</f>
        <v>937329609.38707817</v>
      </c>
      <c r="E61" s="36">
        <f>'Transaction Value in Eth-FD2'!E61*$N$3</f>
        <v>64035276391.08181</v>
      </c>
      <c r="F61" s="36">
        <f>'Transaction Value in Eth-FD2'!F61*$N$3</f>
        <v>3268308330394.0474</v>
      </c>
      <c r="G61" s="36">
        <f>'Transaction Value in Eth-FD2'!G61*$N$3</f>
        <v>129407744002323.44</v>
      </c>
      <c r="H61" s="36">
        <f>'Transaction Value in Eth-FD2'!H61*$N$3</f>
        <v>4099300667622705.5</v>
      </c>
      <c r="I61" s="36">
        <f>'Transaction Value in Eth-FD2'!I61*$N$3</f>
        <v>1.0657468203556323E+17</v>
      </c>
      <c r="J61" s="36">
        <f>'Transaction Value in Eth-FD2'!J61*$N$3</f>
        <v>2.323146025585579E+18</v>
      </c>
      <c r="K61" s="36">
        <f>'Transaction Value in Eth-FD2'!K61*$N$3</f>
        <v>4.3234556422756762E+19</v>
      </c>
    </row>
    <row r="62" spans="1:11" x14ac:dyDescent="0.2">
      <c r="A62" s="35">
        <v>47058</v>
      </c>
      <c r="B62" s="36">
        <f>'Transaction Value in Eth-FD2'!B62*$N$3</f>
        <v>75491.315588781727</v>
      </c>
      <c r="C62" s="36">
        <f>'Transaction Value in Eth-FD2'!C62*$N$3</f>
        <v>11739065.490243057</v>
      </c>
      <c r="D62" s="36">
        <f>'Transaction Value in Eth-FD2'!D62*$N$3</f>
        <v>1218528492.2032015</v>
      </c>
      <c r="E62" s="36">
        <f>'Transaction Value in Eth-FD2'!E62*$N$3</f>
        <v>89649386947.514526</v>
      </c>
      <c r="F62" s="36">
        <f>'Transaction Value in Eth-FD2'!F62*$N$3</f>
        <v>4902462495591.0703</v>
      </c>
      <c r="G62" s="36">
        <f>'Transaction Value in Eth-FD2'!G62*$N$3</f>
        <v>207052390403717.56</v>
      </c>
      <c r="H62" s="36">
        <f>'Transaction Value in Eth-FD2'!H62*$N$3</f>
        <v>6968811134958599</v>
      </c>
      <c r="I62" s="36">
        <f>'Transaction Value in Eth-FD2'!I62*$N$3</f>
        <v>1.9183442766401389E+17</v>
      </c>
      <c r="J62" s="36">
        <f>'Transaction Value in Eth-FD2'!J62*$N$3</f>
        <v>4.4139774486125988E+18</v>
      </c>
      <c r="K62" s="36">
        <f>'Transaction Value in Eth-FD2'!K62*$N$3</f>
        <v>8.6469112845513523E+19</v>
      </c>
    </row>
    <row r="63" spans="1:11" x14ac:dyDescent="0.2">
      <c r="A63" s="35">
        <v>47088</v>
      </c>
      <c r="B63" s="36">
        <f>'Transaction Value in Eth-FD2'!B63*$N$3</f>
        <v>83040.447147659899</v>
      </c>
      <c r="C63" s="36">
        <f>'Transaction Value in Eth-FD2'!C63*$N$3</f>
        <v>14086878.588291667</v>
      </c>
      <c r="D63" s="36">
        <f>'Transaction Value in Eth-FD2'!D63*$N$3</f>
        <v>1584087039.8641622</v>
      </c>
      <c r="E63" s="36">
        <f>'Transaction Value in Eth-FD2'!E63*$N$3</f>
        <v>125509141726.52036</v>
      </c>
      <c r="F63" s="36">
        <f>'Transaction Value in Eth-FD2'!F63*$N$3</f>
        <v>7353693743386.6064</v>
      </c>
      <c r="G63" s="36">
        <f>'Transaction Value in Eth-FD2'!G63*$N$3</f>
        <v>331283824645948.06</v>
      </c>
      <c r="H63" s="36">
        <f>'Transaction Value in Eth-FD2'!H63*$N$3</f>
        <v>1.1846978929429616E+16</v>
      </c>
      <c r="I63" s="36">
        <f>'Transaction Value in Eth-FD2'!I63*$N$3</f>
        <v>3.4530196979522496E+17</v>
      </c>
      <c r="J63" s="36">
        <f>'Transaction Value in Eth-FD2'!J63*$N$3</f>
        <v>8.3865571523639378E+18</v>
      </c>
      <c r="K63" s="36">
        <f>'Transaction Value in Eth-FD2'!K63*$N$3</f>
        <v>1.7293822569102705E+20</v>
      </c>
    </row>
    <row r="64" spans="1:11" x14ac:dyDescent="0.2">
      <c r="A64" s="35"/>
    </row>
  </sheetData>
  <mergeCells count="4">
    <mergeCell ref="B1:K1"/>
    <mergeCell ref="B2:K2"/>
    <mergeCell ref="L3:M3"/>
    <mergeCell ref="L4:M4"/>
  </mergeCells>
  <pageMargins left="0.7" right="0.7" top="0.75" bottom="0.75" header="0.3" footer="0.3"/>
  <pageSetup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E325-F984-F246-8CBB-A1DEC8FF0EE7}">
  <dimension ref="A1:N64"/>
  <sheetViews>
    <sheetView workbookViewId="0">
      <selection activeCell="B6" sqref="B6"/>
    </sheetView>
  </sheetViews>
  <sheetFormatPr baseColWidth="10" defaultRowHeight="16" x14ac:dyDescent="0.2"/>
  <cols>
    <col min="1" max="1" width="24.33203125" customWidth="1"/>
    <col min="2" max="11" width="23.83203125" style="36" customWidth="1"/>
    <col min="12" max="12" width="13.6640625" customWidth="1"/>
    <col min="13" max="13" width="27.33203125" customWidth="1"/>
  </cols>
  <sheetData>
    <row r="1" spans="1:14" x14ac:dyDescent="0.2">
      <c r="B1" s="53" t="s">
        <v>102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x14ac:dyDescent="0.2">
      <c r="B2" s="53" t="s">
        <v>103</v>
      </c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54" t="s">
        <v>68</v>
      </c>
      <c r="M3" s="54"/>
      <c r="N3">
        <v>0.01</v>
      </c>
    </row>
    <row r="4" spans="1:14" x14ac:dyDescent="0.2">
      <c r="A4" s="35">
        <v>45292</v>
      </c>
      <c r="B4" s="36">
        <f>'Federalist2.eth Value Issued'!B4</f>
        <v>300</v>
      </c>
      <c r="C4" s="36">
        <f>'Federalist2.eth Value Issued'!C4</f>
        <v>300</v>
      </c>
      <c r="D4" s="36">
        <f>'Federalist2.eth Value Issued'!D4</f>
        <v>300</v>
      </c>
      <c r="E4" s="36">
        <f>'Federalist2.eth Value Issued'!E4</f>
        <v>300</v>
      </c>
      <c r="F4" s="36">
        <f>'Federalist2.eth Value Issued'!F4</f>
        <v>300</v>
      </c>
      <c r="G4" s="36">
        <f>'Federalist2.eth Value Issued'!G4</f>
        <v>300</v>
      </c>
      <c r="H4" s="36">
        <f>'Federalist2.eth Value Issued'!H4</f>
        <v>300</v>
      </c>
      <c r="I4" s="36">
        <f>'Federalist2.eth Value Issued'!I4</f>
        <v>300</v>
      </c>
      <c r="J4" s="36">
        <f>'Federalist2.eth Value Issued'!J4</f>
        <v>300</v>
      </c>
      <c r="K4" s="36">
        <f>'Federalist2.eth Value Issued'!K4</f>
        <v>300</v>
      </c>
      <c r="L4" s="54"/>
      <c r="M4" s="54"/>
    </row>
    <row r="5" spans="1:14" x14ac:dyDescent="0.2">
      <c r="A5" s="35">
        <v>45323</v>
      </c>
      <c r="B5" s="36">
        <f>'Federalist2.eth Value Issued'!B5+'Federalist2.eth Cumulative'!B4</f>
        <v>630</v>
      </c>
      <c r="C5" s="36">
        <f>'Federalist2.eth Value Issued'!C5+'Federalist2.eth Cumulative'!C4</f>
        <v>660</v>
      </c>
      <c r="D5" s="36">
        <f>'Federalist2.eth Value Issued'!D5+'Federalist2.eth Cumulative'!D4</f>
        <v>690</v>
      </c>
      <c r="E5" s="36">
        <f>'Federalist2.eth Value Issued'!E5+'Federalist2.eth Cumulative'!E4</f>
        <v>720</v>
      </c>
      <c r="F5" s="36">
        <f>'Federalist2.eth Value Issued'!F5+'Federalist2.eth Cumulative'!F4</f>
        <v>750</v>
      </c>
      <c r="G5" s="36">
        <f>'Federalist2.eth Value Issued'!G5+'Federalist2.eth Cumulative'!G4</f>
        <v>780</v>
      </c>
      <c r="H5" s="36">
        <f>'Federalist2.eth Value Issued'!H5+'Federalist2.eth Cumulative'!H4</f>
        <v>810</v>
      </c>
      <c r="I5" s="36">
        <f>'Federalist2.eth Value Issued'!I5+'Federalist2.eth Cumulative'!I4</f>
        <v>840</v>
      </c>
      <c r="J5" s="36">
        <f>'Federalist2.eth Value Issued'!J5+'Federalist2.eth Cumulative'!J4</f>
        <v>870</v>
      </c>
      <c r="K5" s="36">
        <f>'Federalist2.eth Value Issued'!K5+'Federalist2.eth Cumulative'!K4</f>
        <v>900</v>
      </c>
    </row>
    <row r="6" spans="1:14" x14ac:dyDescent="0.2">
      <c r="A6" s="35">
        <v>45352</v>
      </c>
      <c r="B6" s="36">
        <f>'Federalist2.eth Value Issued'!B6+'Federalist2.eth Cumulative'!B5</f>
        <v>993</v>
      </c>
      <c r="C6" s="36">
        <f>'Federalist2.eth Value Issued'!C6+'Federalist2.eth Cumulative'!C5</f>
        <v>1092</v>
      </c>
      <c r="D6" s="36">
        <f>'Federalist2.eth Value Issued'!D6+'Federalist2.eth Cumulative'!D5</f>
        <v>1197</v>
      </c>
      <c r="E6" s="36">
        <f>'Federalist2.eth Value Issued'!E6+'Federalist2.eth Cumulative'!E5</f>
        <v>1308</v>
      </c>
      <c r="F6" s="36">
        <f>'Federalist2.eth Value Issued'!F6+'Federalist2.eth Cumulative'!F5</f>
        <v>1425</v>
      </c>
      <c r="G6" s="36">
        <f>'Federalist2.eth Value Issued'!G6+'Federalist2.eth Cumulative'!G5</f>
        <v>1548</v>
      </c>
      <c r="H6" s="36">
        <f>'Federalist2.eth Value Issued'!H6+'Federalist2.eth Cumulative'!H5</f>
        <v>1677</v>
      </c>
      <c r="I6" s="36">
        <f>'Federalist2.eth Value Issued'!I6+'Federalist2.eth Cumulative'!I5</f>
        <v>1812</v>
      </c>
      <c r="J6" s="36">
        <f>'Federalist2.eth Value Issued'!J6+'Federalist2.eth Cumulative'!J5</f>
        <v>1953</v>
      </c>
      <c r="K6" s="36">
        <f>'Federalist2.eth Value Issued'!K6+'Federalist2.eth Cumulative'!K5</f>
        <v>2100</v>
      </c>
    </row>
    <row r="7" spans="1:14" x14ac:dyDescent="0.2">
      <c r="A7" s="35">
        <v>45383</v>
      </c>
      <c r="B7" s="36">
        <f>'Federalist2.eth Value Issued'!B7+'Federalist2.eth Cumulative'!B6</f>
        <v>1392.3000000000002</v>
      </c>
      <c r="C7" s="36">
        <f>'Federalist2.eth Value Issued'!C7+'Federalist2.eth Cumulative'!C6</f>
        <v>1610.4</v>
      </c>
      <c r="D7" s="36">
        <f>'Federalist2.eth Value Issued'!D7+'Federalist2.eth Cumulative'!D6</f>
        <v>1856.1</v>
      </c>
      <c r="E7" s="36">
        <f>'Federalist2.eth Value Issued'!E7+'Federalist2.eth Cumulative'!E6</f>
        <v>2131.1999999999998</v>
      </c>
      <c r="F7" s="36">
        <f>'Federalist2.eth Value Issued'!F7+'Federalist2.eth Cumulative'!F6</f>
        <v>2437.5</v>
      </c>
      <c r="G7" s="36">
        <f>'Federalist2.eth Value Issued'!G7+'Federalist2.eth Cumulative'!G6</f>
        <v>2776.8</v>
      </c>
      <c r="H7" s="36">
        <f>'Federalist2.eth Value Issued'!H7+'Federalist2.eth Cumulative'!H6</f>
        <v>3150.9</v>
      </c>
      <c r="I7" s="36">
        <f>'Federalist2.eth Value Issued'!I7+'Federalist2.eth Cumulative'!I6</f>
        <v>3561.6000000000004</v>
      </c>
      <c r="J7" s="36">
        <f>'Federalist2.eth Value Issued'!J7+'Federalist2.eth Cumulative'!J6</f>
        <v>4010.7</v>
      </c>
      <c r="K7" s="36">
        <f>'Federalist2.eth Value Issued'!K7+'Federalist2.eth Cumulative'!K6</f>
        <v>4500</v>
      </c>
    </row>
    <row r="8" spans="1:14" x14ac:dyDescent="0.2">
      <c r="A8" s="35">
        <v>45413</v>
      </c>
      <c r="B8" s="36">
        <f>'Federalist2.eth Value Issued'!B8+'Federalist2.eth Cumulative'!B7</f>
        <v>1831.5300000000004</v>
      </c>
      <c r="C8" s="36">
        <f>'Federalist2.eth Value Issued'!C8+'Federalist2.eth Cumulative'!C7</f>
        <v>2232.48</v>
      </c>
      <c r="D8" s="36">
        <f>'Federalist2.eth Value Issued'!D8+'Federalist2.eth Cumulative'!D7</f>
        <v>2712.9300000000003</v>
      </c>
      <c r="E8" s="36">
        <f>'Federalist2.eth Value Issued'!E8+'Federalist2.eth Cumulative'!E7</f>
        <v>3283.6799999999994</v>
      </c>
      <c r="F8" s="36">
        <f>'Federalist2.eth Value Issued'!F8+'Federalist2.eth Cumulative'!F7</f>
        <v>3956.25</v>
      </c>
      <c r="G8" s="36">
        <f>'Federalist2.eth Value Issued'!G8+'Federalist2.eth Cumulative'!G7</f>
        <v>4742.880000000001</v>
      </c>
      <c r="H8" s="36">
        <f>'Federalist2.eth Value Issued'!H8+'Federalist2.eth Cumulative'!H7</f>
        <v>5656.5300000000007</v>
      </c>
      <c r="I8" s="36">
        <f>'Federalist2.eth Value Issued'!I8+'Federalist2.eth Cumulative'!I7</f>
        <v>6710.880000000001</v>
      </c>
      <c r="J8" s="36">
        <f>'Federalist2.eth Value Issued'!J8+'Federalist2.eth Cumulative'!J7</f>
        <v>7920.33</v>
      </c>
      <c r="K8" s="36">
        <f>'Federalist2.eth Value Issued'!K8+'Federalist2.eth Cumulative'!K7</f>
        <v>9300</v>
      </c>
    </row>
    <row r="9" spans="1:14" x14ac:dyDescent="0.2">
      <c r="A9" s="35">
        <v>45444</v>
      </c>
      <c r="B9" s="36">
        <f>'Federalist2.eth Value Issued'!B9+'Federalist2.eth Cumulative'!B8</f>
        <v>2314.6830000000009</v>
      </c>
      <c r="C9" s="36">
        <f>'Federalist2.eth Value Issued'!C9+'Federalist2.eth Cumulative'!C8</f>
        <v>2978.9760000000001</v>
      </c>
      <c r="D9" s="36">
        <f>'Federalist2.eth Value Issued'!D9+'Federalist2.eth Cumulative'!D8</f>
        <v>3826.8090000000002</v>
      </c>
      <c r="E9" s="36">
        <f>'Federalist2.eth Value Issued'!E9+'Federalist2.eth Cumulative'!E8</f>
        <v>4897.1519999999991</v>
      </c>
      <c r="F9" s="36">
        <f>'Federalist2.eth Value Issued'!F9+'Federalist2.eth Cumulative'!F8</f>
        <v>6234.375</v>
      </c>
      <c r="G9" s="36">
        <f>'Federalist2.eth Value Issued'!G9+'Federalist2.eth Cumulative'!G8</f>
        <v>7888.608000000002</v>
      </c>
      <c r="H9" s="36">
        <f>'Federalist2.eth Value Issued'!H9+'Federalist2.eth Cumulative'!H8</f>
        <v>9916.1010000000006</v>
      </c>
      <c r="I9" s="36">
        <f>'Federalist2.eth Value Issued'!I9+'Federalist2.eth Cumulative'!I8</f>
        <v>12379.584000000003</v>
      </c>
      <c r="J9" s="36">
        <f>'Federalist2.eth Value Issued'!J9+'Federalist2.eth Cumulative'!J8</f>
        <v>15348.627</v>
      </c>
      <c r="K9" s="36">
        <f>'Federalist2.eth Value Issued'!K9+'Federalist2.eth Cumulative'!K8</f>
        <v>18900</v>
      </c>
    </row>
    <row r="10" spans="1:14" x14ac:dyDescent="0.2">
      <c r="A10" s="35">
        <v>45474</v>
      </c>
      <c r="B10" s="36">
        <f>'Federalist2.eth Value Issued'!B10+'Federalist2.eth Cumulative'!B9</f>
        <v>2846.1513000000014</v>
      </c>
      <c r="C10" s="36">
        <f>'Federalist2.eth Value Issued'!C10+'Federalist2.eth Cumulative'!C9</f>
        <v>3874.7712000000001</v>
      </c>
      <c r="D10" s="36">
        <f>'Federalist2.eth Value Issued'!D10+'Federalist2.eth Cumulative'!D9</f>
        <v>5274.8517000000002</v>
      </c>
      <c r="E10" s="36">
        <f>'Federalist2.eth Value Issued'!E10+'Federalist2.eth Cumulative'!E9</f>
        <v>7156.0127999999986</v>
      </c>
      <c r="F10" s="36">
        <f>'Federalist2.eth Value Issued'!F10+'Federalist2.eth Cumulative'!F9</f>
        <v>9651.5625</v>
      </c>
      <c r="G10" s="36">
        <f>'Federalist2.eth Value Issued'!G10+'Federalist2.eth Cumulative'!G9</f>
        <v>12921.772800000002</v>
      </c>
      <c r="H10" s="36">
        <f>'Federalist2.eth Value Issued'!H10+'Federalist2.eth Cumulative'!H9</f>
        <v>17157.3717</v>
      </c>
      <c r="I10" s="36">
        <f>'Federalist2.eth Value Issued'!I10+'Federalist2.eth Cumulative'!I9</f>
        <v>22583.251200000006</v>
      </c>
      <c r="J10" s="36">
        <f>'Federalist2.eth Value Issued'!J10+'Federalist2.eth Cumulative'!J9</f>
        <v>29462.391299999996</v>
      </c>
      <c r="K10" s="36">
        <f>'Federalist2.eth Value Issued'!K10+'Federalist2.eth Cumulative'!K9</f>
        <v>38100</v>
      </c>
    </row>
    <row r="11" spans="1:14" x14ac:dyDescent="0.2">
      <c r="A11" s="35">
        <v>45505</v>
      </c>
      <c r="B11" s="36">
        <f>'Federalist2.eth Value Issued'!B11+'Federalist2.eth Cumulative'!B10</f>
        <v>3430.7664300000019</v>
      </c>
      <c r="C11" s="36">
        <f>'Federalist2.eth Value Issued'!C11+'Federalist2.eth Cumulative'!C10</f>
        <v>4949.7254400000002</v>
      </c>
      <c r="D11" s="36">
        <f>'Federalist2.eth Value Issued'!D11+'Federalist2.eth Cumulative'!D10</f>
        <v>7157.3072099999999</v>
      </c>
      <c r="E11" s="36">
        <f>'Federalist2.eth Value Issued'!E11+'Federalist2.eth Cumulative'!E10</f>
        <v>10318.417919999998</v>
      </c>
      <c r="F11" s="36">
        <f>'Federalist2.eth Value Issued'!F11+'Federalist2.eth Cumulative'!F10</f>
        <v>14777.34375</v>
      </c>
      <c r="G11" s="36">
        <f>'Federalist2.eth Value Issued'!G11+'Federalist2.eth Cumulative'!G10</f>
        <v>20974.836480000005</v>
      </c>
      <c r="H11" s="36">
        <f>'Federalist2.eth Value Issued'!H11+'Federalist2.eth Cumulative'!H10</f>
        <v>29467.531889999998</v>
      </c>
      <c r="I11" s="36">
        <f>'Federalist2.eth Value Issued'!I11+'Federalist2.eth Cumulative'!I10</f>
        <v>40949.852160000009</v>
      </c>
      <c r="J11" s="36">
        <f>'Federalist2.eth Value Issued'!J11+'Federalist2.eth Cumulative'!J10</f>
        <v>56278.54346999999</v>
      </c>
      <c r="K11" s="36">
        <f>'Federalist2.eth Value Issued'!K11+'Federalist2.eth Cumulative'!K10</f>
        <v>76500</v>
      </c>
    </row>
    <row r="12" spans="1:14" x14ac:dyDescent="0.2">
      <c r="A12" s="35">
        <v>45536</v>
      </c>
      <c r="B12" s="36">
        <f>'Federalist2.eth Value Issued'!B12+'Federalist2.eth Cumulative'!B11</f>
        <v>4073.8430730000027</v>
      </c>
      <c r="C12" s="36">
        <f>'Federalist2.eth Value Issued'!C12+'Federalist2.eth Cumulative'!C11</f>
        <v>6239.6705280000006</v>
      </c>
      <c r="D12" s="36">
        <f>'Federalist2.eth Value Issued'!D12+'Federalist2.eth Cumulative'!D11</f>
        <v>9604.4993730000006</v>
      </c>
      <c r="E12" s="36">
        <f>'Federalist2.eth Value Issued'!E12+'Federalist2.eth Cumulative'!E11</f>
        <v>14745.785087999997</v>
      </c>
      <c r="F12" s="36">
        <f>'Federalist2.eth Value Issued'!F12+'Federalist2.eth Cumulative'!F11</f>
        <v>22466.015625</v>
      </c>
      <c r="G12" s="36">
        <f>'Federalist2.eth Value Issued'!G12+'Federalist2.eth Cumulative'!G11</f>
        <v>33859.738368000013</v>
      </c>
      <c r="H12" s="36">
        <f>'Federalist2.eth Value Issued'!H12+'Federalist2.eth Cumulative'!H11</f>
        <v>50394.804212999996</v>
      </c>
      <c r="I12" s="36">
        <f>'Federalist2.eth Value Issued'!I12+'Federalist2.eth Cumulative'!I11</f>
        <v>74009.733888000017</v>
      </c>
      <c r="J12" s="36">
        <f>'Federalist2.eth Value Issued'!J12+'Federalist2.eth Cumulative'!J11</f>
        <v>107229.23259299996</v>
      </c>
      <c r="K12" s="36">
        <f>'Federalist2.eth Value Issued'!K12+'Federalist2.eth Cumulative'!K11</f>
        <v>153300</v>
      </c>
    </row>
    <row r="13" spans="1:14" x14ac:dyDescent="0.2">
      <c r="A13" s="35">
        <v>45566</v>
      </c>
      <c r="B13" s="36">
        <f>'Federalist2.eth Value Issued'!B13+'Federalist2.eth Cumulative'!B12</f>
        <v>4781.2273803000035</v>
      </c>
      <c r="C13" s="36">
        <f>'Federalist2.eth Value Issued'!C13+'Federalist2.eth Cumulative'!C12</f>
        <v>7787.6046335999999</v>
      </c>
      <c r="D13" s="36">
        <f>'Federalist2.eth Value Issued'!D13+'Federalist2.eth Cumulative'!D12</f>
        <v>12785.8491849</v>
      </c>
      <c r="E13" s="36">
        <f>'Federalist2.eth Value Issued'!E13+'Federalist2.eth Cumulative'!E12</f>
        <v>20944.099123199994</v>
      </c>
      <c r="F13" s="36">
        <f>'Federalist2.eth Value Issued'!F13+'Federalist2.eth Cumulative'!F12</f>
        <v>33999.0234375</v>
      </c>
      <c r="G13" s="36">
        <f>'Federalist2.eth Value Issued'!G13+'Federalist2.eth Cumulative'!G12</f>
        <v>54475.581388800027</v>
      </c>
      <c r="H13" s="36">
        <f>'Federalist2.eth Value Issued'!H13+'Federalist2.eth Cumulative'!H12</f>
        <v>85971.167162099999</v>
      </c>
      <c r="I13" s="36">
        <f>'Federalist2.eth Value Issued'!I13+'Federalist2.eth Cumulative'!I12</f>
        <v>133517.52099840005</v>
      </c>
      <c r="J13" s="36">
        <f>'Federalist2.eth Value Issued'!J13+'Federalist2.eth Cumulative'!J12</f>
        <v>204035.54192669992</v>
      </c>
      <c r="K13" s="36">
        <f>'Federalist2.eth Value Issued'!K13+'Federalist2.eth Cumulative'!K12</f>
        <v>306900</v>
      </c>
    </row>
    <row r="14" spans="1:14" x14ac:dyDescent="0.2">
      <c r="A14" s="35">
        <v>45597</v>
      </c>
      <c r="B14" s="36">
        <f>'Federalist2.eth Value Issued'!B14+'Federalist2.eth Cumulative'!B13</f>
        <v>5559.3501183300041</v>
      </c>
      <c r="C14" s="36">
        <f>'Federalist2.eth Value Issued'!C14+'Federalist2.eth Cumulative'!C13</f>
        <v>9645.1255603199988</v>
      </c>
      <c r="D14" s="36">
        <f>'Federalist2.eth Value Issued'!D14+'Federalist2.eth Cumulative'!D13</f>
        <v>16921.603940370002</v>
      </c>
      <c r="E14" s="36">
        <f>'Federalist2.eth Value Issued'!E14+'Federalist2.eth Cumulative'!E13</f>
        <v>29621.738772479992</v>
      </c>
      <c r="F14" s="36">
        <f>'Federalist2.eth Value Issued'!F14+'Federalist2.eth Cumulative'!F13</f>
        <v>51298.53515625</v>
      </c>
      <c r="G14" s="36">
        <f>'Federalist2.eth Value Issued'!G14+'Federalist2.eth Cumulative'!G13</f>
        <v>87460.930222080045</v>
      </c>
      <c r="H14" s="36">
        <f>'Federalist2.eth Value Issued'!H14+'Federalist2.eth Cumulative'!H13</f>
        <v>146450.98417556999</v>
      </c>
      <c r="I14" s="36">
        <f>'Federalist2.eth Value Issued'!I14+'Federalist2.eth Cumulative'!I13</f>
        <v>240631.53779712008</v>
      </c>
      <c r="J14" s="36">
        <f>'Federalist2.eth Value Issued'!J14+'Federalist2.eth Cumulative'!J13</f>
        <v>387967.52966072987</v>
      </c>
      <c r="K14" s="36">
        <f>'Federalist2.eth Value Issued'!K14+'Federalist2.eth Cumulative'!K13</f>
        <v>614100</v>
      </c>
    </row>
    <row r="15" spans="1:14" x14ac:dyDescent="0.2">
      <c r="A15" s="35">
        <v>45627</v>
      </c>
      <c r="B15" s="36">
        <f>'Federalist2.eth Value Issued'!B15+'Federalist2.eth Cumulative'!B14</f>
        <v>6415.2851301630053</v>
      </c>
      <c r="C15" s="36">
        <f>'Federalist2.eth Value Issued'!C15+'Federalist2.eth Cumulative'!C14</f>
        <v>11874.150672383998</v>
      </c>
      <c r="D15" s="36">
        <f>'Federalist2.eth Value Issued'!D15+'Federalist2.eth Cumulative'!D14</f>
        <v>22298.085122481003</v>
      </c>
      <c r="E15" s="36">
        <f>'Federalist2.eth Value Issued'!E15+'Federalist2.eth Cumulative'!E14</f>
        <v>41770.434281471986</v>
      </c>
      <c r="F15" s="36">
        <f>'Federalist2.eth Value Issued'!F15+'Federalist2.eth Cumulative'!F14</f>
        <v>77247.802734375</v>
      </c>
      <c r="G15" s="36">
        <f>'Federalist2.eth Value Issued'!G15+'Federalist2.eth Cumulative'!G14</f>
        <v>140237.48835532807</v>
      </c>
      <c r="H15" s="36">
        <f>'Federalist2.eth Value Issued'!H15+'Federalist2.eth Cumulative'!H14</f>
        <v>249266.67309846898</v>
      </c>
      <c r="I15" s="36">
        <f>'Federalist2.eth Value Issued'!I15+'Federalist2.eth Cumulative'!I14</f>
        <v>433436.76803481614</v>
      </c>
      <c r="J15" s="36">
        <f>'Federalist2.eth Value Issued'!J15+'Federalist2.eth Cumulative'!J14</f>
        <v>737438.30635538662</v>
      </c>
      <c r="K15" s="36">
        <f>'Federalist2.eth Value Issued'!K15+'Federalist2.eth Cumulative'!K14</f>
        <v>1228500</v>
      </c>
    </row>
    <row r="16" spans="1:14" x14ac:dyDescent="0.2">
      <c r="A16" s="35">
        <v>45658</v>
      </c>
      <c r="B16" s="36">
        <f>'Federalist2.eth Value Issued'!B16+'Federalist2.eth Cumulative'!B15</f>
        <v>7356.8136431793064</v>
      </c>
      <c r="C16" s="36">
        <f>'Federalist2.eth Value Issued'!C16+'Federalist2.eth Cumulative'!C15</f>
        <v>14548.980806860796</v>
      </c>
      <c r="D16" s="36">
        <f>'Federalist2.eth Value Issued'!D16+'Federalist2.eth Cumulative'!D15</f>
        <v>29287.510659225307</v>
      </c>
      <c r="E16" s="36">
        <f>'Federalist2.eth Value Issued'!E16+'Federalist2.eth Cumulative'!E15</f>
        <v>58778.607994060774</v>
      </c>
      <c r="F16" s="36">
        <f>'Federalist2.eth Value Issued'!F16+'Federalist2.eth Cumulative'!F15</f>
        <v>116171.7041015625</v>
      </c>
      <c r="G16" s="36">
        <f>'Federalist2.eth Value Issued'!G16+'Federalist2.eth Cumulative'!G15</f>
        <v>224679.9813685249</v>
      </c>
      <c r="H16" s="36">
        <f>'Federalist2.eth Value Issued'!H16+'Federalist2.eth Cumulative'!H15</f>
        <v>424053.34426739719</v>
      </c>
      <c r="I16" s="36">
        <f>'Federalist2.eth Value Issued'!I16+'Federalist2.eth Cumulative'!I15</f>
        <v>780486.18246266909</v>
      </c>
      <c r="J16" s="36">
        <f>'Federalist2.eth Value Issued'!J16+'Federalist2.eth Cumulative'!J15</f>
        <v>1401432.7820752345</v>
      </c>
      <c r="K16" s="36">
        <f>'Federalist2.eth Value Issued'!K16+'Federalist2.eth Cumulative'!K15</f>
        <v>2457300</v>
      </c>
    </row>
    <row r="17" spans="1:11" x14ac:dyDescent="0.2">
      <c r="A17" s="35">
        <v>45689</v>
      </c>
      <c r="B17" s="36">
        <f>'Federalist2.eth Value Issued'!B17+'Federalist2.eth Cumulative'!B16</f>
        <v>8392.4950074972367</v>
      </c>
      <c r="C17" s="36">
        <f>'Federalist2.eth Value Issued'!C17+'Federalist2.eth Cumulative'!C16</f>
        <v>17758.776968232956</v>
      </c>
      <c r="D17" s="36">
        <f>'Federalist2.eth Value Issued'!D17+'Federalist2.eth Cumulative'!D16</f>
        <v>38373.763856992897</v>
      </c>
      <c r="E17" s="36">
        <f>'Federalist2.eth Value Issued'!E17+'Federalist2.eth Cumulative'!E16</f>
        <v>82590.051191685081</v>
      </c>
      <c r="F17" s="36">
        <f>'Federalist2.eth Value Issued'!F17+'Federalist2.eth Cumulative'!F16</f>
        <v>174557.55615234375</v>
      </c>
      <c r="G17" s="36">
        <f>'Federalist2.eth Value Issued'!G17+'Federalist2.eth Cumulative'!G16</f>
        <v>359787.97018963983</v>
      </c>
      <c r="H17" s="36">
        <f>'Federalist2.eth Value Issued'!H17+'Federalist2.eth Cumulative'!H16</f>
        <v>721190.68525457522</v>
      </c>
      <c r="I17" s="36">
        <f>'Federalist2.eth Value Issued'!I17+'Federalist2.eth Cumulative'!I16</f>
        <v>1405175.1284328045</v>
      </c>
      <c r="J17" s="36">
        <f>'Federalist2.eth Value Issued'!J17+'Federalist2.eth Cumulative'!J16</f>
        <v>2663022.2859429456</v>
      </c>
      <c r="K17" s="36">
        <f>'Federalist2.eth Value Issued'!K17+'Federalist2.eth Cumulative'!K16</f>
        <v>4914900</v>
      </c>
    </row>
    <row r="18" spans="1:11" x14ac:dyDescent="0.2">
      <c r="A18" s="35">
        <v>45717</v>
      </c>
      <c r="B18" s="36">
        <f>'Federalist2.eth Value Issued'!B18+'Federalist2.eth Cumulative'!B17</f>
        <v>9531.7445082469603</v>
      </c>
      <c r="C18" s="36">
        <f>'Federalist2.eth Value Issued'!C18+'Federalist2.eth Cumulative'!C17</f>
        <v>21610.532361879548</v>
      </c>
      <c r="D18" s="36">
        <f>'Federalist2.eth Value Issued'!D18+'Federalist2.eth Cumulative'!D17</f>
        <v>50185.893014090761</v>
      </c>
      <c r="E18" s="36">
        <f>'Federalist2.eth Value Issued'!E18+'Federalist2.eth Cumulative'!E17</f>
        <v>115926.07166835912</v>
      </c>
      <c r="F18" s="36">
        <f>'Federalist2.eth Value Issued'!F18+'Federalist2.eth Cumulative'!F17</f>
        <v>262136.33422851562</v>
      </c>
      <c r="G18" s="36">
        <f>'Federalist2.eth Value Issued'!G18+'Federalist2.eth Cumulative'!G17</f>
        <v>575960.75230342383</v>
      </c>
      <c r="H18" s="36">
        <f>'Federalist2.eth Value Issued'!H18+'Federalist2.eth Cumulative'!H17</f>
        <v>1226324.1649327779</v>
      </c>
      <c r="I18" s="36">
        <f>'Federalist2.eth Value Issued'!I18+'Federalist2.eth Cumulative'!I17</f>
        <v>2529615.2311790483</v>
      </c>
      <c r="J18" s="36">
        <f>'Federalist2.eth Value Issued'!J18+'Federalist2.eth Cumulative'!J17</f>
        <v>5060042.3432915956</v>
      </c>
      <c r="K18" s="36">
        <f>'Federalist2.eth Value Issued'!K18+'Federalist2.eth Cumulative'!K17</f>
        <v>9830100</v>
      </c>
    </row>
    <row r="19" spans="1:11" x14ac:dyDescent="0.2">
      <c r="A19" s="35">
        <v>45748</v>
      </c>
      <c r="B19" s="36">
        <f>'Federalist2.eth Value Issued'!B19+'Federalist2.eth Cumulative'!B18</f>
        <v>10784.918959071658</v>
      </c>
      <c r="C19" s="36">
        <f>'Federalist2.eth Value Issued'!C19+'Federalist2.eth Cumulative'!C18</f>
        <v>26232.638834255456</v>
      </c>
      <c r="D19" s="36">
        <f>'Federalist2.eth Value Issued'!D19+'Federalist2.eth Cumulative'!D18</f>
        <v>65541.660918317997</v>
      </c>
      <c r="E19" s="36">
        <f>'Federalist2.eth Value Issued'!E19+'Federalist2.eth Cumulative'!E18</f>
        <v>162596.50033570276</v>
      </c>
      <c r="F19" s="36">
        <f>'Federalist2.eth Value Issued'!F19+'Federalist2.eth Cumulative'!F18</f>
        <v>393504.50134277344</v>
      </c>
      <c r="G19" s="36">
        <f>'Federalist2.eth Value Issued'!G19+'Federalist2.eth Cumulative'!G18</f>
        <v>921837.20368547807</v>
      </c>
      <c r="H19" s="36">
        <f>'Federalist2.eth Value Issued'!H19+'Federalist2.eth Cumulative'!H18</f>
        <v>2085051.0803857222</v>
      </c>
      <c r="I19" s="36">
        <f>'Federalist2.eth Value Issued'!I19+'Federalist2.eth Cumulative'!I18</f>
        <v>4553607.4161222866</v>
      </c>
      <c r="J19" s="36">
        <f>'Federalist2.eth Value Issued'!J19+'Federalist2.eth Cumulative'!J18</f>
        <v>9614380.4522540309</v>
      </c>
      <c r="K19" s="36">
        <f>'Federalist2.eth Value Issued'!K19+'Federalist2.eth Cumulative'!K18</f>
        <v>19660500</v>
      </c>
    </row>
    <row r="20" spans="1:11" x14ac:dyDescent="0.2">
      <c r="A20" s="35">
        <v>45778</v>
      </c>
      <c r="B20" s="36">
        <f>'Federalist2.eth Value Issued'!B20+'Federalist2.eth Cumulative'!B19</f>
        <v>12163.410854978825</v>
      </c>
      <c r="C20" s="36">
        <f>'Federalist2.eth Value Issued'!C20+'Federalist2.eth Cumulative'!C19</f>
        <v>31779.166601106546</v>
      </c>
      <c r="D20" s="36">
        <f>'Federalist2.eth Value Issued'!D20+'Federalist2.eth Cumulative'!D19</f>
        <v>85504.159193813393</v>
      </c>
      <c r="E20" s="36">
        <f>'Federalist2.eth Value Issued'!E20+'Federalist2.eth Cumulative'!E19</f>
        <v>227935.10046998385</v>
      </c>
      <c r="F20" s="36">
        <f>'Federalist2.eth Value Issued'!F20+'Federalist2.eth Cumulative'!F19</f>
        <v>590556.75201416016</v>
      </c>
      <c r="G20" s="36">
        <f>'Federalist2.eth Value Issued'!G20+'Federalist2.eth Cumulative'!G19</f>
        <v>1475239.5258967651</v>
      </c>
      <c r="H20" s="36">
        <f>'Federalist2.eth Value Issued'!H20+'Federalist2.eth Cumulative'!H19</f>
        <v>3544886.8366557276</v>
      </c>
      <c r="I20" s="36">
        <f>'Federalist2.eth Value Issued'!I20+'Federalist2.eth Cumulative'!I19</f>
        <v>8196793.349020116</v>
      </c>
      <c r="J20" s="36">
        <f>'Federalist2.eth Value Issued'!J20+'Federalist2.eth Cumulative'!J19</f>
        <v>18267622.859282658</v>
      </c>
      <c r="K20" s="36">
        <f>'Federalist2.eth Value Issued'!K20+'Federalist2.eth Cumulative'!K19</f>
        <v>39321300</v>
      </c>
    </row>
    <row r="21" spans="1:11" x14ac:dyDescent="0.2">
      <c r="A21" s="35">
        <v>45809</v>
      </c>
      <c r="B21" s="36">
        <f>'Federalist2.eth Value Issued'!B21+'Federalist2.eth Cumulative'!B20</f>
        <v>13679.751940476708</v>
      </c>
      <c r="C21" s="36">
        <f>'Federalist2.eth Value Issued'!C21+'Federalist2.eth Cumulative'!C20</f>
        <v>38434.999921327857</v>
      </c>
      <c r="D21" s="36">
        <f>'Federalist2.eth Value Issued'!D21+'Federalist2.eth Cumulative'!D20</f>
        <v>111455.40695195741</v>
      </c>
      <c r="E21" s="36">
        <f>'Federalist2.eth Value Issued'!E21+'Federalist2.eth Cumulative'!E20</f>
        <v>319409.14065797738</v>
      </c>
      <c r="F21" s="36">
        <f>'Federalist2.eth Value Issued'!F21+'Federalist2.eth Cumulative'!F20</f>
        <v>886135.12802124023</v>
      </c>
      <c r="G21" s="36">
        <f>'Federalist2.eth Value Issued'!G21+'Federalist2.eth Cumulative'!G20</f>
        <v>2360683.2414348242</v>
      </c>
      <c r="H21" s="36">
        <f>'Federalist2.eth Value Issued'!H21+'Federalist2.eth Cumulative'!H20</f>
        <v>6026607.6223147362</v>
      </c>
      <c r="I21" s="36">
        <f>'Federalist2.eth Value Issued'!I21+'Federalist2.eth Cumulative'!I20</f>
        <v>14754528.02823621</v>
      </c>
      <c r="J21" s="36">
        <f>'Federalist2.eth Value Issued'!J21+'Federalist2.eth Cumulative'!J20</f>
        <v>34708783.432637051</v>
      </c>
      <c r="K21" s="36">
        <f>'Federalist2.eth Value Issued'!K21+'Federalist2.eth Cumulative'!K20</f>
        <v>78642900</v>
      </c>
    </row>
    <row r="22" spans="1:11" x14ac:dyDescent="0.2">
      <c r="A22" s="35">
        <v>45839</v>
      </c>
      <c r="B22" s="36">
        <f>'Federalist2.eth Value Issued'!B22+'Federalist2.eth Cumulative'!B21</f>
        <v>15347.727134524381</v>
      </c>
      <c r="C22" s="36">
        <f>'Federalist2.eth Value Issued'!C22+'Federalist2.eth Cumulative'!C21</f>
        <v>46421.999905593431</v>
      </c>
      <c r="D22" s="36">
        <f>'Federalist2.eth Value Issued'!D22+'Federalist2.eth Cumulative'!D21</f>
        <v>145192.02903754465</v>
      </c>
      <c r="E22" s="36">
        <f>'Federalist2.eth Value Issued'!E22+'Federalist2.eth Cumulative'!E21</f>
        <v>447472.79692116828</v>
      </c>
      <c r="F22" s="36">
        <f>'Federalist2.eth Value Issued'!F22+'Federalist2.eth Cumulative'!F21</f>
        <v>1329502.6920318604</v>
      </c>
      <c r="G22" s="36">
        <f>'Federalist2.eth Value Issued'!G22+'Federalist2.eth Cumulative'!G21</f>
        <v>3777393.1862957189</v>
      </c>
      <c r="H22" s="36">
        <f>'Federalist2.eth Value Issued'!H22+'Federalist2.eth Cumulative'!H21</f>
        <v>10245532.95793505</v>
      </c>
      <c r="I22" s="36">
        <f>'Federalist2.eth Value Issued'!I22+'Federalist2.eth Cumulative'!I21</f>
        <v>26558450.450825181</v>
      </c>
      <c r="J22" s="36">
        <f>'Federalist2.eth Value Issued'!J22+'Federalist2.eth Cumulative'!J21</f>
        <v>65946988.522010401</v>
      </c>
      <c r="K22" s="36">
        <f>'Federalist2.eth Value Issued'!K22+'Federalist2.eth Cumulative'!K21</f>
        <v>157286100</v>
      </c>
    </row>
    <row r="23" spans="1:11" x14ac:dyDescent="0.2">
      <c r="A23" s="35">
        <v>45870</v>
      </c>
      <c r="B23" s="36">
        <f>'Federalist2.eth Value Issued'!B23+'Federalist2.eth Cumulative'!B22</f>
        <v>17182.499847976818</v>
      </c>
      <c r="C23" s="36">
        <f>'Federalist2.eth Value Issued'!C23+'Federalist2.eth Cumulative'!C22</f>
        <v>56006.399886712119</v>
      </c>
      <c r="D23" s="36">
        <f>'Federalist2.eth Value Issued'!D23+'Federalist2.eth Cumulative'!D22</f>
        <v>189049.63774880805</v>
      </c>
      <c r="E23" s="36">
        <f>'Federalist2.eth Value Issued'!E23+'Federalist2.eth Cumulative'!E22</f>
        <v>626761.91568963556</v>
      </c>
      <c r="F23" s="36">
        <f>'Federalist2.eth Value Issued'!F23+'Federalist2.eth Cumulative'!F22</f>
        <v>1994554.0380477905</v>
      </c>
      <c r="G23" s="36">
        <f>'Federalist2.eth Value Issued'!G23+'Federalist2.eth Cumulative'!G22</f>
        <v>6044129.098073151</v>
      </c>
      <c r="H23" s="36">
        <f>'Federalist2.eth Value Issued'!H23+'Federalist2.eth Cumulative'!H22</f>
        <v>17417706.028489586</v>
      </c>
      <c r="I23" s="36">
        <f>'Federalist2.eth Value Issued'!I23+'Federalist2.eth Cumulative'!I22</f>
        <v>47805510.811485328</v>
      </c>
      <c r="J23" s="36">
        <f>'Federalist2.eth Value Issued'!J23+'Federalist2.eth Cumulative'!J22</f>
        <v>125299578.19181976</v>
      </c>
      <c r="K23" s="36">
        <f>'Federalist2.eth Value Issued'!K23+'Federalist2.eth Cumulative'!K22</f>
        <v>314572500</v>
      </c>
    </row>
    <row r="24" spans="1:11" x14ac:dyDescent="0.2">
      <c r="A24" s="35">
        <v>45901</v>
      </c>
      <c r="B24" s="36">
        <f>'Federalist2.eth Value Issued'!B24+'Federalist2.eth Cumulative'!B23</f>
        <v>19200.749832774502</v>
      </c>
      <c r="C24" s="36">
        <f>'Federalist2.eth Value Issued'!C24+'Federalist2.eth Cumulative'!C23</f>
        <v>67507.679864054546</v>
      </c>
      <c r="D24" s="36">
        <f>'Federalist2.eth Value Issued'!D24+'Federalist2.eth Cumulative'!D23</f>
        <v>246064.52907345048</v>
      </c>
      <c r="E24" s="36">
        <f>'Federalist2.eth Value Issued'!E24+'Federalist2.eth Cumulative'!E23</f>
        <v>877766.68196548976</v>
      </c>
      <c r="F24" s="36">
        <f>'Federalist2.eth Value Issued'!F24+'Federalist2.eth Cumulative'!F23</f>
        <v>2992131.0570716858</v>
      </c>
      <c r="G24" s="36">
        <f>'Federalist2.eth Value Issued'!G24+'Federalist2.eth Cumulative'!G23</f>
        <v>9670906.5569170415</v>
      </c>
      <c r="H24" s="36">
        <f>'Federalist2.eth Value Issued'!H24+'Federalist2.eth Cumulative'!H23</f>
        <v>29610400.248432297</v>
      </c>
      <c r="I24" s="36">
        <f>'Federalist2.eth Value Issued'!I24+'Federalist2.eth Cumulative'!I23</f>
        <v>86050219.460673586</v>
      </c>
      <c r="J24" s="36">
        <f>'Federalist2.eth Value Issued'!J24+'Federalist2.eth Cumulative'!J23</f>
        <v>238069498.56445754</v>
      </c>
      <c r="K24" s="36">
        <f>'Federalist2.eth Value Issued'!K24+'Federalist2.eth Cumulative'!K23</f>
        <v>629145300</v>
      </c>
    </row>
    <row r="25" spans="1:11" x14ac:dyDescent="0.2">
      <c r="A25" s="35">
        <v>45931</v>
      </c>
      <c r="B25" s="36">
        <f>'Federalist2.eth Value Issued'!B25+'Federalist2.eth Cumulative'!B24</f>
        <v>21420.824816051954</v>
      </c>
      <c r="C25" s="36">
        <f>'Federalist2.eth Value Issued'!C25+'Federalist2.eth Cumulative'!C24</f>
        <v>81309.215836865449</v>
      </c>
      <c r="D25" s="36">
        <f>'Federalist2.eth Value Issued'!D25+'Federalist2.eth Cumulative'!D24</f>
        <v>320183.88779548567</v>
      </c>
      <c r="E25" s="36">
        <f>'Federalist2.eth Value Issued'!E25+'Federalist2.eth Cumulative'!E24</f>
        <v>1229173.3547516856</v>
      </c>
      <c r="F25" s="36">
        <f>'Federalist2.eth Value Issued'!F25+'Federalist2.eth Cumulative'!F24</f>
        <v>4488496.5856075287</v>
      </c>
      <c r="G25" s="36">
        <f>'Federalist2.eth Value Issued'!G25+'Federalist2.eth Cumulative'!G24</f>
        <v>15473750.491067268</v>
      </c>
      <c r="H25" s="36">
        <f>'Federalist2.eth Value Issued'!H25+'Federalist2.eth Cumulative'!H24</f>
        <v>50337980.422334909</v>
      </c>
      <c r="I25" s="36">
        <f>'Federalist2.eth Value Issued'!I25+'Federalist2.eth Cumulative'!I24</f>
        <v>154890695.02921247</v>
      </c>
      <c r="J25" s="36">
        <f>'Federalist2.eth Value Issued'!J25+'Federalist2.eth Cumulative'!J24</f>
        <v>452332347.27246928</v>
      </c>
      <c r="K25" s="36">
        <f>'Federalist2.eth Value Issued'!K25+'Federalist2.eth Cumulative'!K24</f>
        <v>1258290900</v>
      </c>
    </row>
    <row r="26" spans="1:11" x14ac:dyDescent="0.2">
      <c r="A26" s="35">
        <v>45962</v>
      </c>
      <c r="B26" s="36">
        <f>'Federalist2.eth Value Issued'!B26+'Federalist2.eth Cumulative'!B25</f>
        <v>23862.907297657152</v>
      </c>
      <c r="C26" s="36">
        <f>'Federalist2.eth Value Issued'!C26+'Federalist2.eth Cumulative'!C25</f>
        <v>97871.05900423853</v>
      </c>
      <c r="D26" s="36">
        <f>'Federalist2.eth Value Issued'!D26+'Federalist2.eth Cumulative'!D25</f>
        <v>416539.05413413141</v>
      </c>
      <c r="E26" s="36">
        <f>'Federalist2.eth Value Issued'!E26+'Federalist2.eth Cumulative'!E25</f>
        <v>1721142.6966523598</v>
      </c>
      <c r="F26" s="36">
        <f>'Federalist2.eth Value Issued'!F26+'Federalist2.eth Cumulative'!F25</f>
        <v>6733044.878411293</v>
      </c>
      <c r="G26" s="36">
        <f>'Federalist2.eth Value Issued'!G26+'Federalist2.eth Cumulative'!G25</f>
        <v>24758300.78570763</v>
      </c>
      <c r="H26" s="36">
        <f>'Federalist2.eth Value Issued'!H26+'Federalist2.eth Cumulative'!H25</f>
        <v>85574866.717969343</v>
      </c>
      <c r="I26" s="36">
        <f>'Federalist2.eth Value Issued'!I26+'Federalist2.eth Cumulative'!I25</f>
        <v>278803551.05258244</v>
      </c>
      <c r="J26" s="36">
        <f>'Federalist2.eth Value Issued'!J26+'Federalist2.eth Cumulative'!J25</f>
        <v>859431759.81769156</v>
      </c>
      <c r="K26" s="36">
        <f>'Federalist2.eth Value Issued'!K26+'Federalist2.eth Cumulative'!K25</f>
        <v>2516582100</v>
      </c>
    </row>
    <row r="27" spans="1:11" x14ac:dyDescent="0.2">
      <c r="A27" s="35">
        <v>45992</v>
      </c>
      <c r="B27" s="36">
        <f>'Federalist2.eth Value Issued'!B27+'Federalist2.eth Cumulative'!B26</f>
        <v>26549.19802742287</v>
      </c>
      <c r="C27" s="36">
        <f>'Federalist2.eth Value Issued'!C27+'Federalist2.eth Cumulative'!C26</f>
        <v>117745.27080508623</v>
      </c>
      <c r="D27" s="36">
        <f>'Federalist2.eth Value Issued'!D27+'Federalist2.eth Cumulative'!D26</f>
        <v>541800.77037437086</v>
      </c>
      <c r="E27" s="36">
        <f>'Federalist2.eth Value Issued'!E27+'Federalist2.eth Cumulative'!E26</f>
        <v>2409899.7753133038</v>
      </c>
      <c r="F27" s="36">
        <f>'Federalist2.eth Value Issued'!F27+'Federalist2.eth Cumulative'!F26</f>
        <v>10099867.31761694</v>
      </c>
      <c r="G27" s="36">
        <f>'Federalist2.eth Value Issued'!G27+'Federalist2.eth Cumulative'!G26</f>
        <v>39613581.25713221</v>
      </c>
      <c r="H27" s="36">
        <f>'Federalist2.eth Value Issued'!H27+'Federalist2.eth Cumulative'!H26</f>
        <v>145477573.42054787</v>
      </c>
      <c r="I27" s="36">
        <f>'Federalist2.eth Value Issued'!I27+'Federalist2.eth Cumulative'!I26</f>
        <v>501846691.89464831</v>
      </c>
      <c r="J27" s="36">
        <f>'Federalist2.eth Value Issued'!J27+'Federalist2.eth Cumulative'!J26</f>
        <v>1632920643.653614</v>
      </c>
      <c r="K27" s="36">
        <f>'Federalist2.eth Value Issued'!K27+'Federalist2.eth Cumulative'!K26</f>
        <v>5033164500</v>
      </c>
    </row>
    <row r="28" spans="1:11" x14ac:dyDescent="0.2">
      <c r="A28" s="35">
        <v>46023</v>
      </c>
      <c r="B28" s="36">
        <f>'Federalist2.eth Value Issued'!B28+'Federalist2.eth Cumulative'!B27</f>
        <v>29504.11783016516</v>
      </c>
      <c r="C28" s="36">
        <f>'Federalist2.eth Value Issued'!C28+'Federalist2.eth Cumulative'!C27</f>
        <v>141594.32496610348</v>
      </c>
      <c r="D28" s="36">
        <f>'Federalist2.eth Value Issued'!D28+'Federalist2.eth Cumulative'!D27</f>
        <v>704641.0014866821</v>
      </c>
      <c r="E28" s="36">
        <f>'Federalist2.eth Value Issued'!E28+'Federalist2.eth Cumulative'!E27</f>
        <v>3374159.685438625</v>
      </c>
      <c r="F28" s="36">
        <f>'Federalist2.eth Value Issued'!F28+'Federalist2.eth Cumulative'!F27</f>
        <v>15150100.976425409</v>
      </c>
      <c r="G28" s="36">
        <f>'Federalist2.eth Value Issued'!G28+'Federalist2.eth Cumulative'!G27</f>
        <v>63382030.011411548</v>
      </c>
      <c r="H28" s="36">
        <f>'Federalist2.eth Value Issued'!H28+'Federalist2.eth Cumulative'!H27</f>
        <v>247312174.81493139</v>
      </c>
      <c r="I28" s="36">
        <f>'Federalist2.eth Value Issued'!I28+'Federalist2.eth Cumulative'!I27</f>
        <v>903324345.41036701</v>
      </c>
      <c r="J28" s="36">
        <f>'Federalist2.eth Value Issued'!J28+'Federalist2.eth Cumulative'!J27</f>
        <v>3102549522.9418664</v>
      </c>
      <c r="K28" s="36">
        <f>'Federalist2.eth Value Issued'!K28+'Federalist2.eth Cumulative'!K27</f>
        <v>10066329300</v>
      </c>
    </row>
    <row r="29" spans="1:11" x14ac:dyDescent="0.2">
      <c r="A29" s="35">
        <v>46054</v>
      </c>
      <c r="B29" s="36">
        <f>'Federalist2.eth Value Issued'!B29+'Federalist2.eth Cumulative'!B28</f>
        <v>32754.529613181679</v>
      </c>
      <c r="C29" s="36">
        <f>'Federalist2.eth Value Issued'!C29+'Federalist2.eth Cumulative'!C28</f>
        <v>170213.18995932417</v>
      </c>
      <c r="D29" s="36">
        <f>'Federalist2.eth Value Issued'!D29+'Federalist2.eth Cumulative'!D28</f>
        <v>916333.30193268682</v>
      </c>
      <c r="E29" s="36">
        <f>'Federalist2.eth Value Issued'!E29+'Federalist2.eth Cumulative'!E28</f>
        <v>4724123.5596140744</v>
      </c>
      <c r="F29" s="36">
        <f>'Federalist2.eth Value Issued'!F29+'Federalist2.eth Cumulative'!F28</f>
        <v>22725451.464638114</v>
      </c>
      <c r="G29" s="36">
        <f>'Federalist2.eth Value Issued'!G29+'Federalist2.eth Cumulative'!G28</f>
        <v>101411548.01825848</v>
      </c>
      <c r="H29" s="36">
        <f>'Federalist2.eth Value Issued'!H29+'Federalist2.eth Cumulative'!H28</f>
        <v>420430997.18538332</v>
      </c>
      <c r="I29" s="36">
        <f>'Federalist2.eth Value Issued'!I29+'Federalist2.eth Cumulative'!I28</f>
        <v>1625984121.7386603</v>
      </c>
      <c r="J29" s="36">
        <f>'Federalist2.eth Value Issued'!J29+'Federalist2.eth Cumulative'!J28</f>
        <v>5894844393.5895462</v>
      </c>
      <c r="K29" s="36">
        <f>'Federalist2.eth Value Issued'!K29+'Federalist2.eth Cumulative'!K28</f>
        <v>20132658900</v>
      </c>
    </row>
    <row r="30" spans="1:11" x14ac:dyDescent="0.2">
      <c r="A30" s="35">
        <v>46082</v>
      </c>
      <c r="B30" s="36">
        <f>'Federalist2.eth Value Issued'!B30+'Federalist2.eth Cumulative'!B29</f>
        <v>36329.982574499852</v>
      </c>
      <c r="C30" s="36">
        <f>'Federalist2.eth Value Issued'!C30+'Federalist2.eth Cumulative'!C29</f>
        <v>204555.82795118899</v>
      </c>
      <c r="D30" s="36">
        <f>'Federalist2.eth Value Issued'!D30+'Federalist2.eth Cumulative'!D29</f>
        <v>1191533.292512493</v>
      </c>
      <c r="E30" s="36">
        <f>'Federalist2.eth Value Issued'!E30+'Federalist2.eth Cumulative'!E29</f>
        <v>6614072.9834597036</v>
      </c>
      <c r="F30" s="36">
        <f>'Federalist2.eth Value Issued'!F30+'Federalist2.eth Cumulative'!F29</f>
        <v>34088477.196957171</v>
      </c>
      <c r="G30" s="36">
        <f>'Federalist2.eth Value Issued'!G30+'Federalist2.eth Cumulative'!G29</f>
        <v>162258776.82921359</v>
      </c>
      <c r="H30" s="36">
        <f>'Federalist2.eth Value Issued'!H30+'Federalist2.eth Cumulative'!H29</f>
        <v>714732995.21515179</v>
      </c>
      <c r="I30" s="36">
        <f>'Federalist2.eth Value Issued'!I30+'Federalist2.eth Cumulative'!I29</f>
        <v>2926771719.1295891</v>
      </c>
      <c r="J30" s="36">
        <f>'Federalist2.eth Value Issued'!J30+'Federalist2.eth Cumulative'!J29</f>
        <v>11200204647.820137</v>
      </c>
      <c r="K30" s="36">
        <f>'Federalist2.eth Value Issued'!K30+'Federalist2.eth Cumulative'!K29</f>
        <v>40265318100</v>
      </c>
    </row>
    <row r="31" spans="1:11" x14ac:dyDescent="0.2">
      <c r="A31" s="35">
        <v>46113</v>
      </c>
      <c r="B31" s="36">
        <f>'Federalist2.eth Value Issued'!B31+'Federalist2.eth Cumulative'!B30</f>
        <v>40262.980831949841</v>
      </c>
      <c r="C31" s="36">
        <f>'Federalist2.eth Value Issued'!C31+'Federalist2.eth Cumulative'!C30</f>
        <v>245766.99354142678</v>
      </c>
      <c r="D31" s="36">
        <f>'Federalist2.eth Value Issued'!D31+'Federalist2.eth Cumulative'!D30</f>
        <v>1549293.2802662409</v>
      </c>
      <c r="E31" s="36">
        <f>'Federalist2.eth Value Issued'!E31+'Federalist2.eth Cumulative'!E30</f>
        <v>9260002.1768435854</v>
      </c>
      <c r="F31" s="36">
        <f>'Federalist2.eth Value Issued'!F31+'Federalist2.eth Cumulative'!F30</f>
        <v>51133015.795435756</v>
      </c>
      <c r="G31" s="36">
        <f>'Federalist2.eth Value Issued'!G31+'Federalist2.eth Cumulative'!G30</f>
        <v>259614342.92674175</v>
      </c>
      <c r="H31" s="36">
        <f>'Federalist2.eth Value Issued'!H31+'Federalist2.eth Cumulative'!H30</f>
        <v>1215046391.8657579</v>
      </c>
      <c r="I31" s="36">
        <f>'Federalist2.eth Value Issued'!I31+'Federalist2.eth Cumulative'!I30</f>
        <v>5268189394.43326</v>
      </c>
      <c r="J31" s="36">
        <f>'Federalist2.eth Value Issued'!J31+'Federalist2.eth Cumulative'!J30</f>
        <v>21280389130.858261</v>
      </c>
      <c r="K31" s="36">
        <f>'Federalist2.eth Value Issued'!K31+'Federalist2.eth Cumulative'!K30</f>
        <v>80530636500</v>
      </c>
    </row>
    <row r="32" spans="1:11" x14ac:dyDescent="0.2">
      <c r="A32" s="35">
        <v>46143</v>
      </c>
      <c r="B32" s="36">
        <f>'Federalist2.eth Value Issued'!B32+'Federalist2.eth Cumulative'!B31</f>
        <v>44589.278915144831</v>
      </c>
      <c r="C32" s="36">
        <f>'Federalist2.eth Value Issued'!C32+'Federalist2.eth Cumulative'!C31</f>
        <v>295220.39224971214</v>
      </c>
      <c r="D32" s="36">
        <f>'Federalist2.eth Value Issued'!D32+'Federalist2.eth Cumulative'!D31</f>
        <v>2014381.2643461132</v>
      </c>
      <c r="E32" s="36">
        <f>'Federalist2.eth Value Issued'!E32+'Federalist2.eth Cumulative'!E31</f>
        <v>12964303.047581019</v>
      </c>
      <c r="F32" s="36">
        <f>'Federalist2.eth Value Issued'!F32+'Federalist2.eth Cumulative'!F31</f>
        <v>76699823.693153635</v>
      </c>
      <c r="G32" s="36">
        <f>'Federalist2.eth Value Issued'!G32+'Federalist2.eth Cumulative'!G31</f>
        <v>415383248.68278682</v>
      </c>
      <c r="H32" s="36">
        <f>'Federalist2.eth Value Issued'!H32+'Federalist2.eth Cumulative'!H31</f>
        <v>2065579166.1717882</v>
      </c>
      <c r="I32" s="36">
        <f>'Federalist2.eth Value Issued'!I32+'Federalist2.eth Cumulative'!I31</f>
        <v>9482741209.9798698</v>
      </c>
      <c r="J32" s="36">
        <f>'Federalist2.eth Value Issued'!J32+'Federalist2.eth Cumulative'!J31</f>
        <v>40432739648.630692</v>
      </c>
      <c r="K32" s="36">
        <f>'Federalist2.eth Value Issued'!K32+'Federalist2.eth Cumulative'!K31</f>
        <v>161061273300</v>
      </c>
    </row>
    <row r="33" spans="1:11" x14ac:dyDescent="0.2">
      <c r="A33" s="35">
        <v>46174</v>
      </c>
      <c r="B33" s="36">
        <f>'Federalist2.eth Value Issued'!B33+'Federalist2.eth Cumulative'!B32</f>
        <v>49348.20680665932</v>
      </c>
      <c r="C33" s="36">
        <f>'Federalist2.eth Value Issued'!C33+'Federalist2.eth Cumulative'!C32</f>
        <v>354564.47069965454</v>
      </c>
      <c r="D33" s="36">
        <f>'Federalist2.eth Value Issued'!D33+'Federalist2.eth Cumulative'!D32</f>
        <v>2618995.6436499469</v>
      </c>
      <c r="E33" s="36">
        <f>'Federalist2.eth Value Issued'!E33+'Federalist2.eth Cumulative'!E32</f>
        <v>18150324.266613424</v>
      </c>
      <c r="F33" s="36">
        <f>'Federalist2.eth Value Issued'!F33+'Federalist2.eth Cumulative'!F32</f>
        <v>115050035.53973046</v>
      </c>
      <c r="G33" s="36">
        <f>'Federalist2.eth Value Issued'!G33+'Federalist2.eth Cumulative'!G32</f>
        <v>664613497.89245892</v>
      </c>
      <c r="H33" s="36">
        <f>'Federalist2.eth Value Issued'!H33+'Federalist2.eth Cumulative'!H32</f>
        <v>3511484882.4920397</v>
      </c>
      <c r="I33" s="36">
        <f>'Federalist2.eth Value Issued'!I33+'Federalist2.eth Cumulative'!I32</f>
        <v>17068934477.963764</v>
      </c>
      <c r="J33" s="36">
        <f>'Federalist2.eth Value Issued'!J33+'Federalist2.eth Cumulative'!J32</f>
        <v>76822205632.398315</v>
      </c>
      <c r="K33" s="36">
        <f>'Federalist2.eth Value Issued'!K33+'Federalist2.eth Cumulative'!K32</f>
        <v>322122546900</v>
      </c>
    </row>
    <row r="34" spans="1:11" x14ac:dyDescent="0.2">
      <c r="A34" s="35">
        <v>46204</v>
      </c>
      <c r="B34" s="36">
        <f>'Federalist2.eth Value Issued'!B34+'Federalist2.eth Cumulative'!B33</f>
        <v>54583.027487325257</v>
      </c>
      <c r="C34" s="36">
        <f>'Federalist2.eth Value Issued'!C34+'Federalist2.eth Cumulative'!C33</f>
        <v>425777.36483958544</v>
      </c>
      <c r="D34" s="36">
        <f>'Federalist2.eth Value Issued'!D34+'Federalist2.eth Cumulative'!D33</f>
        <v>3404994.3367449311</v>
      </c>
      <c r="E34" s="36">
        <f>'Federalist2.eth Value Issued'!E34+'Federalist2.eth Cumulative'!E33</f>
        <v>25410753.973258793</v>
      </c>
      <c r="F34" s="36">
        <f>'Federalist2.eth Value Issued'!F34+'Federalist2.eth Cumulative'!F33</f>
        <v>172575353.3095957</v>
      </c>
      <c r="G34" s="36">
        <f>'Federalist2.eth Value Issued'!G34+'Federalist2.eth Cumulative'!G33</f>
        <v>1063381896.6279342</v>
      </c>
      <c r="H34" s="36">
        <f>'Federalist2.eth Value Issued'!H34+'Federalist2.eth Cumulative'!H33</f>
        <v>5969524600.2364674</v>
      </c>
      <c r="I34" s="36">
        <f>'Federalist2.eth Value Issued'!I34+'Federalist2.eth Cumulative'!I33</f>
        <v>30724082360.334778</v>
      </c>
      <c r="J34" s="36">
        <f>'Federalist2.eth Value Issued'!J34+'Federalist2.eth Cumulative'!J33</f>
        <v>145962191001.55676</v>
      </c>
      <c r="K34" s="36">
        <f>'Federalist2.eth Value Issued'!K34+'Federalist2.eth Cumulative'!K33</f>
        <v>644245094100</v>
      </c>
    </row>
    <row r="35" spans="1:11" x14ac:dyDescent="0.2">
      <c r="A35" s="35">
        <v>46235</v>
      </c>
      <c r="B35" s="36">
        <f>'Federalist2.eth Value Issued'!B35+'Federalist2.eth Cumulative'!B34</f>
        <v>60341.330236057787</v>
      </c>
      <c r="C35" s="36">
        <f>'Federalist2.eth Value Issued'!C35+'Federalist2.eth Cumulative'!C34</f>
        <v>511232.83780750248</v>
      </c>
      <c r="D35" s="36">
        <f>'Federalist2.eth Value Issued'!D35+'Federalist2.eth Cumulative'!D34</f>
        <v>4426792.6377684101</v>
      </c>
      <c r="E35" s="36">
        <f>'Federalist2.eth Value Issued'!E35+'Federalist2.eth Cumulative'!E34</f>
        <v>35575355.562562309</v>
      </c>
      <c r="F35" s="36">
        <f>'Federalist2.eth Value Issued'!F35+'Federalist2.eth Cumulative'!F34</f>
        <v>258863329.96439356</v>
      </c>
      <c r="G35" s="36">
        <f>'Federalist2.eth Value Issued'!G35+'Federalist2.eth Cumulative'!G34</f>
        <v>1701411334.6046948</v>
      </c>
      <c r="H35" s="36">
        <f>'Federalist2.eth Value Issued'!H35+'Federalist2.eth Cumulative'!H34</f>
        <v>10148192120.401993</v>
      </c>
      <c r="I35" s="36">
        <f>'Federalist2.eth Value Issued'!I35+'Federalist2.eth Cumulative'!I34</f>
        <v>55303348548.6026</v>
      </c>
      <c r="J35" s="36">
        <f>'Federalist2.eth Value Issued'!J35+'Federalist2.eth Cumulative'!J34</f>
        <v>277328163202.95782</v>
      </c>
      <c r="K35" s="36">
        <f>'Federalist2.eth Value Issued'!K35+'Federalist2.eth Cumulative'!K34</f>
        <v>1288490188500</v>
      </c>
    </row>
    <row r="36" spans="1:11" x14ac:dyDescent="0.2">
      <c r="A36" s="35">
        <v>46266</v>
      </c>
      <c r="B36" s="36">
        <f>'Federalist2.eth Value Issued'!B36+'Federalist2.eth Cumulative'!B35</f>
        <v>66675.463259663564</v>
      </c>
      <c r="C36" s="36">
        <f>'Federalist2.eth Value Issued'!C36+'Federalist2.eth Cumulative'!C35</f>
        <v>613779.40536900295</v>
      </c>
      <c r="D36" s="36">
        <f>'Federalist2.eth Value Issued'!D36+'Federalist2.eth Cumulative'!D35</f>
        <v>5755130.429098933</v>
      </c>
      <c r="E36" s="36">
        <f>'Federalist2.eth Value Issued'!E36+'Federalist2.eth Cumulative'!E35</f>
        <v>49805797.787587233</v>
      </c>
      <c r="F36" s="36">
        <f>'Federalist2.eth Value Issued'!F36+'Federalist2.eth Cumulative'!F35</f>
        <v>388295294.9465903</v>
      </c>
      <c r="G36" s="36">
        <f>'Federalist2.eth Value Issued'!G36+'Federalist2.eth Cumulative'!G35</f>
        <v>2722258435.3675117</v>
      </c>
      <c r="H36" s="36">
        <f>'Federalist2.eth Value Issued'!H36+'Federalist2.eth Cumulative'!H35</f>
        <v>17251926904.683388</v>
      </c>
      <c r="I36" s="36">
        <f>'Federalist2.eth Value Issued'!I36+'Federalist2.eth Cumulative'!I35</f>
        <v>99546027687.48468</v>
      </c>
      <c r="J36" s="36">
        <f>'Federalist2.eth Value Issued'!J36+'Federalist2.eth Cumulative'!J35</f>
        <v>526923510385.61981</v>
      </c>
      <c r="K36" s="36">
        <f>'Federalist2.eth Value Issued'!K36+'Federalist2.eth Cumulative'!K35</f>
        <v>2576980377300</v>
      </c>
    </row>
    <row r="37" spans="1:11" x14ac:dyDescent="0.2">
      <c r="A37" s="35">
        <v>46296</v>
      </c>
      <c r="B37" s="36">
        <f>'Federalist2.eth Value Issued'!B37+'Federalist2.eth Cumulative'!B36</f>
        <v>73643.00958562993</v>
      </c>
      <c r="C37" s="36">
        <f>'Federalist2.eth Value Issued'!C37+'Federalist2.eth Cumulative'!C36</f>
        <v>736835.28644280357</v>
      </c>
      <c r="D37" s="36">
        <f>'Federalist2.eth Value Issued'!D37+'Federalist2.eth Cumulative'!D36</f>
        <v>7481969.5578286136</v>
      </c>
      <c r="E37" s="36">
        <f>'Federalist2.eth Value Issued'!E37+'Federalist2.eth Cumulative'!E36</f>
        <v>69728416.902622119</v>
      </c>
      <c r="F37" s="36">
        <f>'Federalist2.eth Value Issued'!F37+'Federalist2.eth Cumulative'!F36</f>
        <v>582443242.41988552</v>
      </c>
      <c r="G37" s="36">
        <f>'Federalist2.eth Value Issued'!G37+'Federalist2.eth Cumulative'!G36</f>
        <v>4355613796.5880184</v>
      </c>
      <c r="H37" s="36">
        <f>'Federalist2.eth Value Issued'!H37+'Federalist2.eth Cumulative'!H36</f>
        <v>29328276037.961758</v>
      </c>
      <c r="I37" s="36">
        <f>'Federalist2.eth Value Issued'!I37+'Federalist2.eth Cumulative'!I36</f>
        <v>179182850137.47244</v>
      </c>
      <c r="J37" s="36">
        <f>'Federalist2.eth Value Issued'!J37+'Federalist2.eth Cumulative'!J36</f>
        <v>1001154670032.6775</v>
      </c>
      <c r="K37" s="36">
        <f>'Federalist2.eth Value Issued'!K37+'Federalist2.eth Cumulative'!K36</f>
        <v>5153960754900</v>
      </c>
    </row>
    <row r="38" spans="1:11" x14ac:dyDescent="0.2">
      <c r="A38" s="35">
        <v>46327</v>
      </c>
      <c r="B38" s="36">
        <f>'Federalist2.eth Value Issued'!B38+'Federalist2.eth Cumulative'!B37</f>
        <v>81307.310544192922</v>
      </c>
      <c r="C38" s="36">
        <f>'Federalist2.eth Value Issued'!C38+'Federalist2.eth Cumulative'!C37</f>
        <v>884502.34373136424</v>
      </c>
      <c r="D38" s="36">
        <f>'Federalist2.eth Value Issued'!D38+'Federalist2.eth Cumulative'!D37</f>
        <v>9726860.4251771979</v>
      </c>
      <c r="E38" s="36">
        <f>'Federalist2.eth Value Issued'!E38+'Federalist2.eth Cumulative'!E37</f>
        <v>97620083.663670957</v>
      </c>
      <c r="F38" s="36">
        <f>'Federalist2.eth Value Issued'!F38+'Federalist2.eth Cumulative'!F37</f>
        <v>873665163.62982821</v>
      </c>
      <c r="G38" s="36">
        <f>'Federalist2.eth Value Issued'!G38+'Federalist2.eth Cumulative'!G37</f>
        <v>6968982374.5408306</v>
      </c>
      <c r="H38" s="36">
        <f>'Federalist2.eth Value Issued'!H38+'Federalist2.eth Cumulative'!H37</f>
        <v>49858069564.534988</v>
      </c>
      <c r="I38" s="36">
        <f>'Federalist2.eth Value Issued'!I38+'Federalist2.eth Cumulative'!I37</f>
        <v>322529130547.45044</v>
      </c>
      <c r="J38" s="36">
        <f>'Federalist2.eth Value Issued'!J38+'Federalist2.eth Cumulative'!J37</f>
        <v>1902193873362.0872</v>
      </c>
      <c r="K38" s="36">
        <f>'Federalist2.eth Value Issued'!K38+'Federalist2.eth Cumulative'!K37</f>
        <v>10307921510100</v>
      </c>
    </row>
    <row r="39" spans="1:11" x14ac:dyDescent="0.2">
      <c r="A39" s="35">
        <v>46357</v>
      </c>
      <c r="B39" s="36">
        <f>'Federalist2.eth Value Issued'!B39+'Federalist2.eth Cumulative'!B38</f>
        <v>89738.041598612224</v>
      </c>
      <c r="C39" s="36">
        <f>'Federalist2.eth Value Issued'!C39+'Federalist2.eth Cumulative'!C38</f>
        <v>1061702.8124776371</v>
      </c>
      <c r="D39" s="36">
        <f>'Federalist2.eth Value Issued'!D39+'Federalist2.eth Cumulative'!D38</f>
        <v>12645218.552730359</v>
      </c>
      <c r="E39" s="36">
        <f>'Federalist2.eth Value Issued'!E39+'Federalist2.eth Cumulative'!E38</f>
        <v>136668417.12913933</v>
      </c>
      <c r="F39" s="36">
        <f>'Federalist2.eth Value Issued'!F39+'Federalist2.eth Cumulative'!F38</f>
        <v>1310498045.4447422</v>
      </c>
      <c r="G39" s="36">
        <f>'Federalist2.eth Value Issued'!G39+'Federalist2.eth Cumulative'!G38</f>
        <v>11150372099.265331</v>
      </c>
      <c r="H39" s="36">
        <f>'Federalist2.eth Value Issued'!H39+'Federalist2.eth Cumulative'!H38</f>
        <v>84758718559.709473</v>
      </c>
      <c r="I39" s="36">
        <f>'Federalist2.eth Value Issued'!I39+'Federalist2.eth Cumulative'!I38</f>
        <v>580552435285.41077</v>
      </c>
      <c r="J39" s="36">
        <f>'Federalist2.eth Value Issued'!J39+'Federalist2.eth Cumulative'!J38</f>
        <v>3614168359687.9653</v>
      </c>
      <c r="K39" s="36">
        <f>'Federalist2.eth Value Issued'!K39+'Federalist2.eth Cumulative'!K38</f>
        <v>20615843020500</v>
      </c>
    </row>
    <row r="40" spans="1:11" x14ac:dyDescent="0.2">
      <c r="A40" s="35">
        <v>46388</v>
      </c>
      <c r="B40" s="36">
        <f>'Federalist2.eth Value Issued'!B40+'Federalist2.eth Cumulative'!B39</f>
        <v>99011.845758473457</v>
      </c>
      <c r="C40" s="36">
        <f>'Federalist2.eth Value Issued'!C40+'Federalist2.eth Cumulative'!C39</f>
        <v>1274343.3749731644</v>
      </c>
      <c r="D40" s="36">
        <f>'Federalist2.eth Value Issued'!D40+'Federalist2.eth Cumulative'!D39</f>
        <v>16439084.118549466</v>
      </c>
      <c r="E40" s="36">
        <f>'Federalist2.eth Value Issued'!E40+'Federalist2.eth Cumulative'!E39</f>
        <v>191336083.98079506</v>
      </c>
      <c r="F40" s="36">
        <f>'Federalist2.eth Value Issued'!F40+'Federalist2.eth Cumulative'!F39</f>
        <v>1965747368.1671133</v>
      </c>
      <c r="G40" s="36">
        <f>'Federalist2.eth Value Issued'!G40+'Federalist2.eth Cumulative'!G39</f>
        <v>17840595658.824532</v>
      </c>
      <c r="H40" s="36">
        <f>'Federalist2.eth Value Issued'!H40+'Federalist2.eth Cumulative'!H39</f>
        <v>144089821851.5061</v>
      </c>
      <c r="I40" s="36">
        <f>'Federalist2.eth Value Issued'!I40+'Federalist2.eth Cumulative'!I39</f>
        <v>1044994383813.7393</v>
      </c>
      <c r="J40" s="36">
        <f>'Federalist2.eth Value Issued'!J40+'Federalist2.eth Cumulative'!J39</f>
        <v>6866919883707.1328</v>
      </c>
      <c r="K40" s="36">
        <f>'Federalist2.eth Value Issued'!K40+'Federalist2.eth Cumulative'!K39</f>
        <v>41231686041300</v>
      </c>
    </row>
    <row r="41" spans="1:11" x14ac:dyDescent="0.2">
      <c r="A41" s="35">
        <v>46419</v>
      </c>
      <c r="B41" s="36">
        <f>'Federalist2.eth Value Issued'!B41+'Federalist2.eth Cumulative'!B40</f>
        <v>109213.03033432081</v>
      </c>
      <c r="C41" s="36">
        <f>'Federalist2.eth Value Issued'!C41+'Federalist2.eth Cumulative'!C40</f>
        <v>1529512.0499677972</v>
      </c>
      <c r="D41" s="36">
        <f>'Federalist2.eth Value Issued'!D41+'Federalist2.eth Cumulative'!D40</f>
        <v>21371109.354114305</v>
      </c>
      <c r="E41" s="36">
        <f>'Federalist2.eth Value Issued'!E41+'Federalist2.eth Cumulative'!E40</f>
        <v>267870817.57311305</v>
      </c>
      <c r="F41" s="36">
        <f>'Federalist2.eth Value Issued'!F41+'Federalist2.eth Cumulative'!F40</f>
        <v>2948621352.25067</v>
      </c>
      <c r="G41" s="36">
        <f>'Federalist2.eth Value Issued'!G41+'Federalist2.eth Cumulative'!G40</f>
        <v>28544953354.119251</v>
      </c>
      <c r="H41" s="36">
        <f>'Federalist2.eth Value Issued'!H41+'Federalist2.eth Cumulative'!H40</f>
        <v>244952697447.56036</v>
      </c>
      <c r="I41" s="36">
        <f>'Federalist2.eth Value Issued'!I41+'Federalist2.eth Cumulative'!I40</f>
        <v>1880989891164.7307</v>
      </c>
      <c r="J41" s="36">
        <f>'Federalist2.eth Value Issued'!J41+'Federalist2.eth Cumulative'!J40</f>
        <v>13047147779343.553</v>
      </c>
      <c r="K41" s="36">
        <f>'Federalist2.eth Value Issued'!K41+'Federalist2.eth Cumulative'!K40</f>
        <v>82463372082900</v>
      </c>
    </row>
    <row r="42" spans="1:11" x14ac:dyDescent="0.2">
      <c r="A42" s="35">
        <v>46447</v>
      </c>
      <c r="B42" s="36">
        <f>'Federalist2.eth Value Issued'!B42+'Federalist2.eth Cumulative'!B41</f>
        <v>120434.3333677529</v>
      </c>
      <c r="C42" s="36">
        <f>'Federalist2.eth Value Issued'!C42+'Federalist2.eth Cumulative'!C41</f>
        <v>1835714.4599613566</v>
      </c>
      <c r="D42" s="36">
        <f>'Federalist2.eth Value Issued'!D42+'Federalist2.eth Cumulative'!D41</f>
        <v>27782742.160348598</v>
      </c>
      <c r="E42" s="36">
        <f>'Federalist2.eth Value Issued'!E42+'Federalist2.eth Cumulative'!E41</f>
        <v>375019444.60235828</v>
      </c>
      <c r="F42" s="36">
        <f>'Federalist2.eth Value Issued'!F42+'Federalist2.eth Cumulative'!F41</f>
        <v>4422932328.3760052</v>
      </c>
      <c r="G42" s="36">
        <f>'Federalist2.eth Value Issued'!G42+'Federalist2.eth Cumulative'!G41</f>
        <v>45671925666.590805</v>
      </c>
      <c r="H42" s="36">
        <f>'Federalist2.eth Value Issued'!H42+'Federalist2.eth Cumulative'!H41</f>
        <v>416419585960.85254</v>
      </c>
      <c r="I42" s="36">
        <f>'Federalist2.eth Value Issued'!I42+'Federalist2.eth Cumulative'!I41</f>
        <v>3385781804396.5151</v>
      </c>
      <c r="J42" s="36">
        <f>'Federalist2.eth Value Issued'!J42+'Federalist2.eth Cumulative'!J41</f>
        <v>24789580781052.75</v>
      </c>
      <c r="K42" s="36">
        <f>'Federalist2.eth Value Issued'!K42+'Federalist2.eth Cumulative'!K41</f>
        <v>164926744166100</v>
      </c>
    </row>
    <row r="43" spans="1:11" x14ac:dyDescent="0.2">
      <c r="A43" s="35">
        <v>46478</v>
      </c>
      <c r="B43" s="36">
        <f>'Federalist2.eth Value Issued'!B43+'Federalist2.eth Cumulative'!B42</f>
        <v>132777.76670452819</v>
      </c>
      <c r="C43" s="36">
        <f>'Federalist2.eth Value Issued'!C43+'Federalist2.eth Cumulative'!C42</f>
        <v>2203157.351953628</v>
      </c>
      <c r="D43" s="36">
        <f>'Federalist2.eth Value Issued'!D43+'Federalist2.eth Cumulative'!D42</f>
        <v>36117864.80845318</v>
      </c>
      <c r="E43" s="36">
        <f>'Federalist2.eth Value Issued'!E43+'Federalist2.eth Cumulative'!E42</f>
        <v>525027522.44330156</v>
      </c>
      <c r="F43" s="36">
        <f>'Federalist2.eth Value Issued'!F43+'Federalist2.eth Cumulative'!F42</f>
        <v>6634398792.5640078</v>
      </c>
      <c r="G43" s="36">
        <f>'Federalist2.eth Value Issued'!G43+'Federalist2.eth Cumulative'!G42</f>
        <v>73075081366.545288</v>
      </c>
      <c r="H43" s="36">
        <f>'Federalist2.eth Value Issued'!H43+'Federalist2.eth Cumulative'!H42</f>
        <v>707913296433.44922</v>
      </c>
      <c r="I43" s="36">
        <f>'Federalist2.eth Value Issued'!I43+'Federalist2.eth Cumulative'!I42</f>
        <v>6094407248213.7275</v>
      </c>
      <c r="J43" s="36">
        <f>'Federalist2.eth Value Issued'!J43+'Federalist2.eth Cumulative'!J42</f>
        <v>47100203484300.227</v>
      </c>
      <c r="K43" s="36">
        <f>'Federalist2.eth Value Issued'!K43+'Federalist2.eth Cumulative'!K42</f>
        <v>329853488332500</v>
      </c>
    </row>
    <row r="44" spans="1:11" x14ac:dyDescent="0.2">
      <c r="A44" s="35">
        <v>46508</v>
      </c>
      <c r="B44" s="36">
        <f>'Federalist2.eth Value Issued'!B44+'Federalist2.eth Cumulative'!B43</f>
        <v>146355.543374981</v>
      </c>
      <c r="C44" s="36">
        <f>'Federalist2.eth Value Issued'!C44+'Federalist2.eth Cumulative'!C43</f>
        <v>2644088.8223443534</v>
      </c>
      <c r="D44" s="36">
        <f>'Federalist2.eth Value Issued'!D44+'Federalist2.eth Cumulative'!D43</f>
        <v>46953524.250989132</v>
      </c>
      <c r="E44" s="36">
        <f>'Federalist2.eth Value Issued'!E44+'Federalist2.eth Cumulative'!E43</f>
        <v>735038831.42062211</v>
      </c>
      <c r="F44" s="36">
        <f>'Federalist2.eth Value Issued'!F44+'Federalist2.eth Cumulative'!F43</f>
        <v>9951598488.8460121</v>
      </c>
      <c r="G44" s="36">
        <f>'Federalist2.eth Value Issued'!G44+'Federalist2.eth Cumulative'!G43</f>
        <v>116920130486.47247</v>
      </c>
      <c r="H44" s="36">
        <f>'Federalist2.eth Value Issued'!H44+'Federalist2.eth Cumulative'!H43</f>
        <v>1203452604236.8638</v>
      </c>
      <c r="I44" s="36">
        <f>'Federalist2.eth Value Issued'!I44+'Federalist2.eth Cumulative'!I43</f>
        <v>10969933047084.711</v>
      </c>
      <c r="J44" s="36">
        <f>'Federalist2.eth Value Issued'!J44+'Federalist2.eth Cumulative'!J43</f>
        <v>89490386620470.422</v>
      </c>
      <c r="K44" s="36">
        <f>'Federalist2.eth Value Issued'!K44+'Federalist2.eth Cumulative'!K43</f>
        <v>659706976665300</v>
      </c>
    </row>
    <row r="45" spans="1:11" x14ac:dyDescent="0.2">
      <c r="A45" s="35">
        <v>46539</v>
      </c>
      <c r="B45" s="36">
        <f>'Federalist2.eth Value Issued'!B45+'Federalist2.eth Cumulative'!B44</f>
        <v>161291.09771247912</v>
      </c>
      <c r="C45" s="36">
        <f>'Federalist2.eth Value Issued'!C45+'Federalist2.eth Cumulative'!C44</f>
        <v>3173206.586813224</v>
      </c>
      <c r="D45" s="36">
        <f>'Federalist2.eth Value Issued'!D45+'Federalist2.eth Cumulative'!D44</f>
        <v>61039881.526285872</v>
      </c>
      <c r="E45" s="36">
        <f>'Federalist2.eth Value Issued'!E45+'Federalist2.eth Cumulative'!E44</f>
        <v>1029054663.9888709</v>
      </c>
      <c r="F45" s="36">
        <f>'Federalist2.eth Value Issued'!F45+'Federalist2.eth Cumulative'!F44</f>
        <v>14927398033.269016</v>
      </c>
      <c r="G45" s="36">
        <f>'Federalist2.eth Value Issued'!G45+'Federalist2.eth Cumulative'!G44</f>
        <v>187072209078.35596</v>
      </c>
      <c r="H45" s="36">
        <f>'Federalist2.eth Value Issued'!H45+'Federalist2.eth Cumulative'!H44</f>
        <v>2045869427502.6685</v>
      </c>
      <c r="I45" s="36">
        <f>'Federalist2.eth Value Issued'!I45+'Federalist2.eth Cumulative'!I44</f>
        <v>19745879485052.48</v>
      </c>
      <c r="J45" s="36">
        <f>'Federalist2.eth Value Issued'!J45+'Federalist2.eth Cumulative'!J44</f>
        <v>170031734579193.81</v>
      </c>
      <c r="K45" s="36">
        <f>'Federalist2.eth Value Issued'!K45+'Federalist2.eth Cumulative'!K44</f>
        <v>1319413953330900</v>
      </c>
    </row>
    <row r="46" spans="1:11" x14ac:dyDescent="0.2">
      <c r="A46" s="35">
        <v>46569</v>
      </c>
      <c r="B46" s="36">
        <f>'Federalist2.eth Value Issued'!B46+'Federalist2.eth Cumulative'!B45</f>
        <v>177720.20748372705</v>
      </c>
      <c r="C46" s="36">
        <f>'Federalist2.eth Value Issued'!C46+'Federalist2.eth Cumulative'!C45</f>
        <v>3808147.9041758687</v>
      </c>
      <c r="D46" s="36">
        <f>'Federalist2.eth Value Issued'!D46+'Federalist2.eth Cumulative'!D45</f>
        <v>79352145.984171644</v>
      </c>
      <c r="E46" s="36">
        <f>'Federalist2.eth Value Issued'!E46+'Federalist2.eth Cumulative'!E45</f>
        <v>1440676829.5844193</v>
      </c>
      <c r="F46" s="36">
        <f>'Federalist2.eth Value Issued'!F46+'Federalist2.eth Cumulative'!F45</f>
        <v>22391097349.903526</v>
      </c>
      <c r="G46" s="36">
        <f>'Federalist2.eth Value Issued'!G46+'Federalist2.eth Cumulative'!G45</f>
        <v>299315534825.36957</v>
      </c>
      <c r="H46" s="36">
        <f>'Federalist2.eth Value Issued'!H46+'Federalist2.eth Cumulative'!H45</f>
        <v>3477978027054.5361</v>
      </c>
      <c r="I46" s="36">
        <f>'Federalist2.eth Value Issued'!I46+'Federalist2.eth Cumulative'!I45</f>
        <v>35542583073394.461</v>
      </c>
      <c r="J46" s="36">
        <f>'Federalist2.eth Value Issued'!J46+'Federalist2.eth Cumulative'!J45</f>
        <v>323060295700768.19</v>
      </c>
      <c r="K46" s="36">
        <f>'Federalist2.eth Value Issued'!K46+'Federalist2.eth Cumulative'!K45</f>
        <v>2638827906662100</v>
      </c>
    </row>
    <row r="47" spans="1:11" x14ac:dyDescent="0.2">
      <c r="A47" s="35">
        <v>46600</v>
      </c>
      <c r="B47" s="36">
        <f>'Federalist2.eth Value Issued'!B47+'Federalist2.eth Cumulative'!B46</f>
        <v>195792.22823209976</v>
      </c>
      <c r="C47" s="36">
        <f>'Federalist2.eth Value Issued'!C47+'Federalist2.eth Cumulative'!C46</f>
        <v>4570077.4850110421</v>
      </c>
      <c r="D47" s="36">
        <f>'Federalist2.eth Value Issued'!D47+'Federalist2.eth Cumulative'!D46</f>
        <v>103158089.77942315</v>
      </c>
      <c r="E47" s="36">
        <f>'Federalist2.eth Value Issued'!E47+'Federalist2.eth Cumulative'!E46</f>
        <v>2016947861.4181867</v>
      </c>
      <c r="F47" s="36">
        <f>'Federalist2.eth Value Issued'!F47+'Federalist2.eth Cumulative'!F46</f>
        <v>33586646324.855289</v>
      </c>
      <c r="G47" s="36">
        <f>'Federalist2.eth Value Issued'!G47+'Federalist2.eth Cumulative'!G46</f>
        <v>478904856020.59131</v>
      </c>
      <c r="H47" s="36">
        <f>'Federalist2.eth Value Issued'!H47+'Federalist2.eth Cumulative'!H46</f>
        <v>5912562646292.7119</v>
      </c>
      <c r="I47" s="36">
        <f>'Federalist2.eth Value Issued'!I47+'Federalist2.eth Cumulative'!I46</f>
        <v>63976649532410.031</v>
      </c>
      <c r="J47" s="36">
        <f>'Federalist2.eth Value Issued'!J47+'Federalist2.eth Cumulative'!J46</f>
        <v>613814561831759.5</v>
      </c>
      <c r="K47" s="36">
        <f>'Federalist2.eth Value Issued'!K47+'Federalist2.eth Cumulative'!K46</f>
        <v>5277655813324500</v>
      </c>
    </row>
    <row r="48" spans="1:11" x14ac:dyDescent="0.2">
      <c r="A48" s="35">
        <v>46631</v>
      </c>
      <c r="B48" s="36">
        <f>'Federalist2.eth Value Issued'!B48+'Federalist2.eth Cumulative'!B47</f>
        <v>215671.45105530976</v>
      </c>
      <c r="C48" s="36">
        <f>'Federalist2.eth Value Issued'!C48+'Federalist2.eth Cumulative'!C47</f>
        <v>5484392.9820132498</v>
      </c>
      <c r="D48" s="36">
        <f>'Federalist2.eth Value Issued'!D48+'Federalist2.eth Cumulative'!D47</f>
        <v>134105816.7132501</v>
      </c>
      <c r="E48" s="36">
        <f>'Federalist2.eth Value Issued'!E48+'Federalist2.eth Cumulative'!E47</f>
        <v>2823727305.9854612</v>
      </c>
      <c r="F48" s="36">
        <f>'Federalist2.eth Value Issued'!F48+'Federalist2.eth Cumulative'!F47</f>
        <v>50379969787.282936</v>
      </c>
      <c r="G48" s="36">
        <f>'Federalist2.eth Value Issued'!G48+'Federalist2.eth Cumulative'!G47</f>
        <v>766247769932.94604</v>
      </c>
      <c r="H48" s="36">
        <f>'Federalist2.eth Value Issued'!H48+'Federalist2.eth Cumulative'!H47</f>
        <v>10051356498997.611</v>
      </c>
      <c r="I48" s="36">
        <f>'Federalist2.eth Value Issued'!I48+'Federalist2.eth Cumulative'!I47</f>
        <v>115157969158638.06</v>
      </c>
      <c r="J48" s="36">
        <f>'Federalist2.eth Value Issued'!J48+'Federalist2.eth Cumulative'!J47</f>
        <v>1166247667480643</v>
      </c>
      <c r="K48" s="36">
        <f>'Federalist2.eth Value Issued'!K48+'Federalist2.eth Cumulative'!K47</f>
        <v>1.05553116266493E+16</v>
      </c>
    </row>
    <row r="49" spans="1:11" x14ac:dyDescent="0.2">
      <c r="A49" s="35">
        <v>46661</v>
      </c>
      <c r="B49" s="36">
        <f>'Federalist2.eth Value Issued'!B49+'Federalist2.eth Cumulative'!B48</f>
        <v>237538.59616084077</v>
      </c>
      <c r="C49" s="36">
        <f>'Federalist2.eth Value Issued'!C49+'Federalist2.eth Cumulative'!C48</f>
        <v>6581571.5784158995</v>
      </c>
      <c r="D49" s="36">
        <f>'Federalist2.eth Value Issued'!D49+'Federalist2.eth Cumulative'!D48</f>
        <v>174337861.72722512</v>
      </c>
      <c r="E49" s="36">
        <f>'Federalist2.eth Value Issued'!E49+'Federalist2.eth Cumulative'!E48</f>
        <v>3953218528.3796453</v>
      </c>
      <c r="F49" s="36">
        <f>'Federalist2.eth Value Issued'!F49+'Federalist2.eth Cumulative'!F48</f>
        <v>75569954980.924408</v>
      </c>
      <c r="G49" s="36">
        <f>'Federalist2.eth Value Issued'!G49+'Federalist2.eth Cumulative'!G48</f>
        <v>1225996432192.7139</v>
      </c>
      <c r="H49" s="36">
        <f>'Federalist2.eth Value Issued'!H49+'Federalist2.eth Cumulative'!H48</f>
        <v>17087306048595.939</v>
      </c>
      <c r="I49" s="36">
        <f>'Federalist2.eth Value Issued'!I49+'Federalist2.eth Cumulative'!I48</f>
        <v>207284344485848.53</v>
      </c>
      <c r="J49" s="36">
        <f>'Federalist2.eth Value Issued'!J49+'Federalist2.eth Cumulative'!J48</f>
        <v>2215870568213521.5</v>
      </c>
      <c r="K49" s="36">
        <f>'Federalist2.eth Value Issued'!K49+'Federalist2.eth Cumulative'!K48</f>
        <v>2.11106232532989E+16</v>
      </c>
    </row>
    <row r="50" spans="1:11" x14ac:dyDescent="0.2">
      <c r="A50" s="35">
        <v>46692</v>
      </c>
      <c r="B50" s="36">
        <f>'Federalist2.eth Value Issued'!B50+'Federalist2.eth Cumulative'!B49</f>
        <v>261592.45577692488</v>
      </c>
      <c r="C50" s="36">
        <f>'Federalist2.eth Value Issued'!C50+'Federalist2.eth Cumulative'!C49</f>
        <v>7898185.8940990791</v>
      </c>
      <c r="D50" s="36">
        <f>'Federalist2.eth Value Issued'!D50+'Federalist2.eth Cumulative'!D49</f>
        <v>226639520.24539268</v>
      </c>
      <c r="E50" s="36">
        <f>'Federalist2.eth Value Issued'!E50+'Federalist2.eth Cumulative'!E49</f>
        <v>5534506239.7315035</v>
      </c>
      <c r="F50" s="36">
        <f>'Federalist2.eth Value Issued'!F50+'Federalist2.eth Cumulative'!F49</f>
        <v>113354932771.38661</v>
      </c>
      <c r="G50" s="36">
        <f>'Federalist2.eth Value Issued'!G50+'Federalist2.eth Cumulative'!G49</f>
        <v>1961594291808.3423</v>
      </c>
      <c r="H50" s="36">
        <f>'Federalist2.eth Value Issued'!H50+'Federalist2.eth Cumulative'!H49</f>
        <v>29048420282913.094</v>
      </c>
      <c r="I50" s="36">
        <f>'Federalist2.eth Value Issued'!I50+'Federalist2.eth Cumulative'!I49</f>
        <v>373111820074827.38</v>
      </c>
      <c r="J50" s="36">
        <f>'Federalist2.eth Value Issued'!J50+'Federalist2.eth Cumulative'!J49</f>
        <v>4210154079605991</v>
      </c>
      <c r="K50" s="36">
        <f>'Federalist2.eth Value Issued'!K50+'Federalist2.eth Cumulative'!K49</f>
        <v>4.2221246506598096E+16</v>
      </c>
    </row>
    <row r="51" spans="1:11" x14ac:dyDescent="0.2">
      <c r="A51" s="35">
        <v>46722</v>
      </c>
      <c r="B51" s="36">
        <f>'Federalist2.eth Value Issued'!B51+'Federalist2.eth Cumulative'!B50</f>
        <v>288051.70135461737</v>
      </c>
      <c r="C51" s="36">
        <f>'Federalist2.eth Value Issued'!C51+'Federalist2.eth Cumulative'!C50</f>
        <v>9478123.0729188938</v>
      </c>
      <c r="D51" s="36">
        <f>'Federalist2.eth Value Issued'!D51+'Federalist2.eth Cumulative'!D50</f>
        <v>294631676.3190105</v>
      </c>
      <c r="E51" s="36">
        <f>'Federalist2.eth Value Issued'!E51+'Federalist2.eth Cumulative'!E50</f>
        <v>7748309035.6241055</v>
      </c>
      <c r="F51" s="36">
        <f>'Federalist2.eth Value Issued'!F51+'Federalist2.eth Cumulative'!F50</f>
        <v>170032399457.07993</v>
      </c>
      <c r="G51" s="36">
        <f>'Federalist2.eth Value Issued'!G51+'Federalist2.eth Cumulative'!G50</f>
        <v>3138550867193.3477</v>
      </c>
      <c r="H51" s="36">
        <f>'Federalist2.eth Value Issued'!H51+'Federalist2.eth Cumulative'!H50</f>
        <v>49382314481252.258</v>
      </c>
      <c r="I51" s="36">
        <f>'Federalist2.eth Value Issued'!I51+'Federalist2.eth Cumulative'!I50</f>
        <v>671601276134989.25</v>
      </c>
      <c r="J51" s="36">
        <f>'Federalist2.eth Value Issued'!J51+'Federalist2.eth Cumulative'!J50</f>
        <v>7999292751251682</v>
      </c>
      <c r="K51" s="36">
        <f>'Federalist2.eth Value Issued'!K51+'Federalist2.eth Cumulative'!K50</f>
        <v>8.4442493013196496E+16</v>
      </c>
    </row>
    <row r="52" spans="1:11" x14ac:dyDescent="0.2">
      <c r="A52" s="35">
        <v>46753</v>
      </c>
      <c r="B52" s="36">
        <f>'Federalist2.eth Value Issued'!B52+'Federalist2.eth Cumulative'!B51</f>
        <v>317156.87149007915</v>
      </c>
      <c r="C52" s="36">
        <f>'Federalist2.eth Value Issued'!C52+'Federalist2.eth Cumulative'!C51</f>
        <v>11374047.687502671</v>
      </c>
      <c r="D52" s="36">
        <f>'Federalist2.eth Value Issued'!D52+'Federalist2.eth Cumulative'!D51</f>
        <v>383021479.21471363</v>
      </c>
      <c r="E52" s="36">
        <f>'Federalist2.eth Value Issued'!E52+'Federalist2.eth Cumulative'!E51</f>
        <v>10847632949.873747</v>
      </c>
      <c r="F52" s="36">
        <f>'Federalist2.eth Value Issued'!F52+'Federalist2.eth Cumulative'!F51</f>
        <v>255048599485.61987</v>
      </c>
      <c r="G52" s="36">
        <f>'Federalist2.eth Value Issued'!G52+'Federalist2.eth Cumulative'!G51</f>
        <v>5021681387809.3564</v>
      </c>
      <c r="H52" s="36">
        <f>'Federalist2.eth Value Issued'!H52+'Federalist2.eth Cumulative'!H51</f>
        <v>83949934618428.844</v>
      </c>
      <c r="I52" s="36">
        <f>'Federalist2.eth Value Issued'!I52+'Federalist2.eth Cumulative'!I51</f>
        <v>1208882297043280.5</v>
      </c>
      <c r="J52" s="36">
        <f>'Federalist2.eth Value Issued'!J52+'Federalist2.eth Cumulative'!J51</f>
        <v>1.5198656227378494E+16</v>
      </c>
      <c r="K52" s="36">
        <f>'Federalist2.eth Value Issued'!K52+'Federalist2.eth Cumulative'!K51</f>
        <v>1.6888498602639328E+17</v>
      </c>
    </row>
    <row r="53" spans="1:11" x14ac:dyDescent="0.2">
      <c r="A53" s="35">
        <v>46784</v>
      </c>
      <c r="B53" s="36">
        <f>'Federalist2.eth Value Issued'!B53+'Federalist2.eth Cumulative'!B52</f>
        <v>349172.55863908707</v>
      </c>
      <c r="C53" s="36">
        <f>'Federalist2.eth Value Issued'!C53+'Federalist2.eth Cumulative'!C52</f>
        <v>13649157.225003205</v>
      </c>
      <c r="D53" s="36">
        <f>'Federalist2.eth Value Issued'!D53+'Federalist2.eth Cumulative'!D52</f>
        <v>497928222.97912776</v>
      </c>
      <c r="E53" s="36">
        <f>'Federalist2.eth Value Issued'!E53+'Federalist2.eth Cumulative'!E52</f>
        <v>15186686429.823246</v>
      </c>
      <c r="F53" s="36">
        <f>'Federalist2.eth Value Issued'!F53+'Federalist2.eth Cumulative'!F52</f>
        <v>382572899528.42981</v>
      </c>
      <c r="G53" s="36">
        <f>'Federalist2.eth Value Issued'!G53+'Federalist2.eth Cumulative'!G52</f>
        <v>8034690220794.9707</v>
      </c>
      <c r="H53" s="36">
        <f>'Federalist2.eth Value Issued'!H53+'Federalist2.eth Cumulative'!H52</f>
        <v>142714888851629.03</v>
      </c>
      <c r="I53" s="36">
        <f>'Federalist2.eth Value Issued'!I53+'Federalist2.eth Cumulative'!I52</f>
        <v>2175988134678205</v>
      </c>
      <c r="J53" s="36">
        <f>'Federalist2.eth Value Issued'!J53+'Federalist2.eth Cumulative'!J52</f>
        <v>2.8877446832019436E+16</v>
      </c>
      <c r="K53" s="36">
        <f>'Federalist2.eth Value Issued'!K53+'Federalist2.eth Cumulative'!K52</f>
        <v>3.3776997205278688E+17</v>
      </c>
    </row>
    <row r="54" spans="1:11" x14ac:dyDescent="0.2">
      <c r="A54" s="35">
        <v>46813</v>
      </c>
      <c r="B54" s="36">
        <f>'Federalist2.eth Value Issued'!B54+'Federalist2.eth Cumulative'!B53</f>
        <v>384389.81450299581</v>
      </c>
      <c r="C54" s="36">
        <f>'Federalist2.eth Value Issued'!C54+'Federalist2.eth Cumulative'!C53</f>
        <v>16379288.670003846</v>
      </c>
      <c r="D54" s="36">
        <f>'Federalist2.eth Value Issued'!D54+'Federalist2.eth Cumulative'!D53</f>
        <v>647306989.87286615</v>
      </c>
      <c r="E54" s="36">
        <f>'Federalist2.eth Value Issued'!E54+'Federalist2.eth Cumulative'!E53</f>
        <v>21261361301.752544</v>
      </c>
      <c r="F54" s="36">
        <f>'Federalist2.eth Value Issued'!F54+'Federalist2.eth Cumulative'!F53</f>
        <v>573859349592.64478</v>
      </c>
      <c r="G54" s="36">
        <f>'Federalist2.eth Value Issued'!G54+'Federalist2.eth Cumulative'!G53</f>
        <v>12855504353571.953</v>
      </c>
      <c r="H54" s="36">
        <f>'Federalist2.eth Value Issued'!H54+'Federalist2.eth Cumulative'!H53</f>
        <v>242615311048069.31</v>
      </c>
      <c r="I54" s="36">
        <f>'Federalist2.eth Value Issued'!I54+'Federalist2.eth Cumulative'!I53</f>
        <v>3916778642421069</v>
      </c>
      <c r="J54" s="36">
        <f>'Federalist2.eth Value Issued'!J54+'Federalist2.eth Cumulative'!J53</f>
        <v>5.4867148980837224E+16</v>
      </c>
      <c r="K54" s="36">
        <f>'Federalist2.eth Value Issued'!K54+'Federalist2.eth Cumulative'!K53</f>
        <v>6.7553994410557414E+17</v>
      </c>
    </row>
    <row r="55" spans="1:11" x14ac:dyDescent="0.2">
      <c r="A55" s="35">
        <v>46844</v>
      </c>
      <c r="B55" s="36">
        <f>'Federalist2.eth Value Issued'!B55+'Federalist2.eth Cumulative'!B54</f>
        <v>423128.79595329543</v>
      </c>
      <c r="C55" s="36">
        <f>'Federalist2.eth Value Issued'!C55+'Federalist2.eth Cumulative'!C54</f>
        <v>19655446.404004615</v>
      </c>
      <c r="D55" s="36">
        <f>'Federalist2.eth Value Issued'!D55+'Federalist2.eth Cumulative'!D54</f>
        <v>841499386.83472598</v>
      </c>
      <c r="E55" s="36">
        <f>'Federalist2.eth Value Issued'!E55+'Federalist2.eth Cumulative'!E54</f>
        <v>29765906122.45356</v>
      </c>
      <c r="F55" s="36">
        <f>'Federalist2.eth Value Issued'!F55+'Federalist2.eth Cumulative'!F54</f>
        <v>860789024688.96704</v>
      </c>
      <c r="G55" s="36">
        <f>'Federalist2.eth Value Issued'!G55+'Federalist2.eth Cumulative'!G54</f>
        <v>20568806966015.125</v>
      </c>
      <c r="H55" s="36">
        <f>'Federalist2.eth Value Issued'!H55+'Federalist2.eth Cumulative'!H54</f>
        <v>412446028782017.88</v>
      </c>
      <c r="I55" s="36">
        <f>'Federalist2.eth Value Issued'!I55+'Federalist2.eth Cumulative'!I54</f>
        <v>7050201556358224</v>
      </c>
      <c r="J55" s="36">
        <f>'Federalist2.eth Value Issued'!J55+'Federalist2.eth Cumulative'!J54</f>
        <v>1.0424758306359101E+17</v>
      </c>
      <c r="K55" s="36">
        <f>'Federalist2.eth Value Issued'!K55+'Federalist2.eth Cumulative'!K54</f>
        <v>1.3510798882111485E+18</v>
      </c>
    </row>
    <row r="56" spans="1:11" x14ac:dyDescent="0.2">
      <c r="A56" s="35">
        <v>46874</v>
      </c>
      <c r="B56" s="36">
        <f>'Federalist2.eth Value Issued'!B56+'Federalist2.eth Cumulative'!B55</f>
        <v>465741.675548625</v>
      </c>
      <c r="C56" s="36">
        <f>'Federalist2.eth Value Issued'!C56+'Federalist2.eth Cumulative'!C55</f>
        <v>23586835.684805535</v>
      </c>
      <c r="D56" s="36">
        <f>'Federalist2.eth Value Issued'!D56+'Federalist2.eth Cumulative'!D55</f>
        <v>1093949502.8851438</v>
      </c>
      <c r="E56" s="36">
        <f>'Federalist2.eth Value Issued'!E56+'Federalist2.eth Cumulative'!E55</f>
        <v>41672268871.434982</v>
      </c>
      <c r="F56" s="36">
        <f>'Federalist2.eth Value Issued'!F56+'Federalist2.eth Cumulative'!F55</f>
        <v>1291183537333.4507</v>
      </c>
      <c r="G56" s="36">
        <f>'Federalist2.eth Value Issued'!G56+'Federalist2.eth Cumulative'!G55</f>
        <v>32910091145924.203</v>
      </c>
      <c r="H56" s="36">
        <f>'Federalist2.eth Value Issued'!H56+'Federalist2.eth Cumulative'!H55</f>
        <v>701158248929730.25</v>
      </c>
      <c r="I56" s="36">
        <f>'Federalist2.eth Value Issued'!I56+'Federalist2.eth Cumulative'!I55</f>
        <v>1.2690362801445104E+16</v>
      </c>
      <c r="J56" s="36">
        <f>'Federalist2.eth Value Issued'!J56+'Federalist2.eth Cumulative'!J55</f>
        <v>1.9807040782082323E+17</v>
      </c>
      <c r="K56" s="36">
        <f>'Federalist2.eth Value Issued'!K56+'Federalist2.eth Cumulative'!K55</f>
        <v>2.7021597764222976E+18</v>
      </c>
    </row>
    <row r="57" spans="1:11" x14ac:dyDescent="0.2">
      <c r="A57" s="35">
        <v>46905</v>
      </c>
      <c r="B57" s="36">
        <f>'Federalist2.eth Value Issued'!B57+'Federalist2.eth Cumulative'!B56</f>
        <v>512615.84310348757</v>
      </c>
      <c r="C57" s="36">
        <f>'Federalist2.eth Value Issued'!C57+'Federalist2.eth Cumulative'!C56</f>
        <v>28304502.821766641</v>
      </c>
      <c r="D57" s="36">
        <f>'Federalist2.eth Value Issued'!D57+'Federalist2.eth Cumulative'!D56</f>
        <v>1422134653.7506871</v>
      </c>
      <c r="E57" s="36">
        <f>'Federalist2.eth Value Issued'!E57+'Federalist2.eth Cumulative'!E56</f>
        <v>58341176720.008972</v>
      </c>
      <c r="F57" s="36">
        <f>'Federalist2.eth Value Issued'!F57+'Federalist2.eth Cumulative'!F56</f>
        <v>1936775306300.1763</v>
      </c>
      <c r="G57" s="36">
        <f>'Federalist2.eth Value Issued'!G57+'Federalist2.eth Cumulative'!G56</f>
        <v>52656145833778.727</v>
      </c>
      <c r="H57" s="36">
        <f>'Federalist2.eth Value Issued'!H57+'Federalist2.eth Cumulative'!H56</f>
        <v>1191969023180841.5</v>
      </c>
      <c r="I57" s="36">
        <f>'Federalist2.eth Value Issued'!I57+'Federalist2.eth Cumulative'!I56</f>
        <v>2.2842653042601488E+16</v>
      </c>
      <c r="J57" s="36">
        <f>'Federalist2.eth Value Issued'!J57+'Federalist2.eth Cumulative'!J56</f>
        <v>3.7633377485956442E+17</v>
      </c>
      <c r="K57" s="36">
        <f>'Federalist2.eth Value Issued'!K57+'Federalist2.eth Cumulative'!K56</f>
        <v>5.4043195528445952E+18</v>
      </c>
    </row>
    <row r="58" spans="1:11" x14ac:dyDescent="0.2">
      <c r="A58" s="35">
        <v>46935</v>
      </c>
      <c r="B58" s="36">
        <f>'Federalist2.eth Value Issued'!B58+'Federalist2.eth Cumulative'!B57</f>
        <v>564177.42741383635</v>
      </c>
      <c r="C58" s="36">
        <f>'Federalist2.eth Value Issued'!C58+'Federalist2.eth Cumulative'!C57</f>
        <v>33965703.386119969</v>
      </c>
      <c r="D58" s="36">
        <f>'Federalist2.eth Value Issued'!D58+'Federalist2.eth Cumulative'!D57</f>
        <v>1848775349.8758934</v>
      </c>
      <c r="E58" s="36">
        <f>'Federalist2.eth Value Issued'!E58+'Federalist2.eth Cumulative'!E57</f>
        <v>81677647708.012543</v>
      </c>
      <c r="F58" s="36">
        <f>'Federalist2.eth Value Issued'!F58+'Federalist2.eth Cumulative'!F57</f>
        <v>2905162959750.2646</v>
      </c>
      <c r="G58" s="36">
        <f>'Federalist2.eth Value Issued'!G58+'Federalist2.eth Cumulative'!G57</f>
        <v>84249833334345.969</v>
      </c>
      <c r="H58" s="36">
        <f>'Federalist2.eth Value Issued'!H58+'Federalist2.eth Cumulative'!H57</f>
        <v>2026347339407730.5</v>
      </c>
      <c r="I58" s="36">
        <f>'Federalist2.eth Value Issued'!I58+'Federalist2.eth Cumulative'!I57</f>
        <v>4.1116775476682976E+16</v>
      </c>
      <c r="J58" s="36">
        <f>'Federalist2.eth Value Issued'!J58+'Federalist2.eth Cumulative'!J57</f>
        <v>7.1503417223317274E+17</v>
      </c>
      <c r="K58" s="36">
        <f>'Federalist2.eth Value Issued'!K58+'Federalist2.eth Cumulative'!K57</f>
        <v>1.080863910568919E+19</v>
      </c>
    </row>
    <row r="59" spans="1:11" x14ac:dyDescent="0.2">
      <c r="A59" s="35">
        <v>46966</v>
      </c>
      <c r="B59" s="36">
        <f>'Federalist2.eth Value Issued'!B59+'Federalist2.eth Cumulative'!B58</f>
        <v>620895.17015522008</v>
      </c>
      <c r="C59" s="36">
        <f>'Federalist2.eth Value Issued'!C59+'Federalist2.eth Cumulative'!C58</f>
        <v>40759144.063343957</v>
      </c>
      <c r="D59" s="36">
        <f>'Federalist2.eth Value Issued'!D59+'Federalist2.eth Cumulative'!D58</f>
        <v>2403408254.8386612</v>
      </c>
      <c r="E59" s="36">
        <f>'Federalist2.eth Value Issued'!E59+'Federalist2.eth Cumulative'!E58</f>
        <v>114348707091.21754</v>
      </c>
      <c r="F59" s="36">
        <f>'Federalist2.eth Value Issued'!F59+'Federalist2.eth Cumulative'!F58</f>
        <v>4357744439925.397</v>
      </c>
      <c r="G59" s="36">
        <f>'Federalist2.eth Value Issued'!G59+'Federalist2.eth Cumulative'!G58</f>
        <v>134799733335253.55</v>
      </c>
      <c r="H59" s="36">
        <f>'Federalist2.eth Value Issued'!H59+'Federalist2.eth Cumulative'!H58</f>
        <v>3444790476993442</v>
      </c>
      <c r="I59" s="36">
        <f>'Federalist2.eth Value Issued'!I59+'Federalist2.eth Cumulative'!I58</f>
        <v>7.4010195858029664E+16</v>
      </c>
      <c r="J59" s="36">
        <f>'Federalist2.eth Value Issued'!J59+'Federalist2.eth Cumulative'!J58</f>
        <v>1.3585649272430285E+18</v>
      </c>
      <c r="K59" s="36">
        <f>'Federalist2.eth Value Issued'!K59+'Federalist2.eth Cumulative'!K58</f>
        <v>2.1617278211378381E+19</v>
      </c>
    </row>
    <row r="60" spans="1:11" x14ac:dyDescent="0.2">
      <c r="A60" s="35">
        <v>46997</v>
      </c>
      <c r="B60" s="36">
        <f>'Federalist2.eth Value Issued'!B60+'Federalist2.eth Cumulative'!B59</f>
        <v>683284.6871707422</v>
      </c>
      <c r="C60" s="36">
        <f>'Federalist2.eth Value Issued'!C60+'Federalist2.eth Cumulative'!C59</f>
        <v>48911272.87601275</v>
      </c>
      <c r="D60" s="36">
        <f>'Federalist2.eth Value Issued'!D60+'Federalist2.eth Cumulative'!D59</f>
        <v>3124431031.2902598</v>
      </c>
      <c r="E60" s="36">
        <f>'Federalist2.eth Value Issued'!E60+'Federalist2.eth Cumulative'!E59</f>
        <v>160088190227.70456</v>
      </c>
      <c r="F60" s="36">
        <f>'Federalist2.eth Value Issued'!F60+'Federalist2.eth Cumulative'!F59</f>
        <v>6536616660188.0957</v>
      </c>
      <c r="G60" s="36">
        <f>'Federalist2.eth Value Issued'!G60+'Federalist2.eth Cumulative'!G59</f>
        <v>215679573336705.69</v>
      </c>
      <c r="H60" s="36">
        <f>'Federalist2.eth Value Issued'!H60+'Federalist2.eth Cumulative'!H59</f>
        <v>5856143810889151</v>
      </c>
      <c r="I60" s="36">
        <f>'Federalist2.eth Value Issued'!I60+'Federalist2.eth Cumulative'!I59</f>
        <v>1.332183525444537E+17</v>
      </c>
      <c r="J60" s="36">
        <f>'Federalist2.eth Value Issued'!J60+'Federalist2.eth Cumulative'!J59</f>
        <v>2.5812733617617541E+18</v>
      </c>
      <c r="K60" s="36">
        <f>'Federalist2.eth Value Issued'!K60+'Federalist2.eth Cumulative'!K59</f>
        <v>4.3234556422756762E+19</v>
      </c>
    </row>
    <row r="61" spans="1:11" x14ac:dyDescent="0.2">
      <c r="A61" s="35">
        <v>47027</v>
      </c>
      <c r="B61" s="36">
        <f>'Federalist2.eth Value Issued'!B61+'Federalist2.eth Cumulative'!B60</f>
        <v>751913.15588781645</v>
      </c>
      <c r="C61" s="36">
        <f>'Federalist2.eth Value Issued'!C61+'Federalist2.eth Cumulative'!C60</f>
        <v>58693827.451215297</v>
      </c>
      <c r="D61" s="36">
        <f>'Federalist2.eth Value Issued'!D61+'Federalist2.eth Cumulative'!D60</f>
        <v>4061760640.6773381</v>
      </c>
      <c r="E61" s="36">
        <f>'Federalist2.eth Value Issued'!E61+'Federalist2.eth Cumulative'!E60</f>
        <v>224123466618.78638</v>
      </c>
      <c r="F61" s="36">
        <f>'Federalist2.eth Value Issued'!F61+'Federalist2.eth Cumulative'!F60</f>
        <v>9804924990582.1426</v>
      </c>
      <c r="G61" s="36">
        <f>'Federalist2.eth Value Issued'!G61+'Federalist2.eth Cumulative'!G60</f>
        <v>345087317339029.12</v>
      </c>
      <c r="H61" s="36">
        <f>'Federalist2.eth Value Issued'!H61+'Federalist2.eth Cumulative'!H60</f>
        <v>9955444478511856</v>
      </c>
      <c r="I61" s="36">
        <f>'Federalist2.eth Value Issued'!I61+'Federalist2.eth Cumulative'!I60</f>
        <v>2.3979303458001693E+17</v>
      </c>
      <c r="J61" s="36">
        <f>'Federalist2.eth Value Issued'!J61+'Federalist2.eth Cumulative'!J60</f>
        <v>4.9044193873473331E+18</v>
      </c>
      <c r="K61" s="36">
        <f>'Federalist2.eth Value Issued'!K61+'Federalist2.eth Cumulative'!K60</f>
        <v>8.6469112845513523E+19</v>
      </c>
    </row>
    <row r="62" spans="1:11" x14ac:dyDescent="0.2">
      <c r="A62" s="35">
        <v>47058</v>
      </c>
      <c r="B62" s="36">
        <f>'Federalist2.eth Value Issued'!B62+'Federalist2.eth Cumulative'!B61</f>
        <v>827404.47147659818</v>
      </c>
      <c r="C62" s="36">
        <f>'Federalist2.eth Value Issued'!C62+'Federalist2.eth Cumulative'!C61</f>
        <v>70432892.941458359</v>
      </c>
      <c r="D62" s="36">
        <f>'Federalist2.eth Value Issued'!D62+'Federalist2.eth Cumulative'!D61</f>
        <v>5280289132.8805399</v>
      </c>
      <c r="E62" s="36">
        <f>'Federalist2.eth Value Issued'!E62+'Federalist2.eth Cumulative'!E61</f>
        <v>313772853566.3009</v>
      </c>
      <c r="F62" s="36">
        <f>'Federalist2.eth Value Issued'!F62+'Federalist2.eth Cumulative'!F61</f>
        <v>14707387486173.213</v>
      </c>
      <c r="G62" s="36">
        <f>'Federalist2.eth Value Issued'!G62+'Federalist2.eth Cumulative'!G61</f>
        <v>552139707742746.69</v>
      </c>
      <c r="H62" s="36">
        <f>'Federalist2.eth Value Issued'!H62+'Federalist2.eth Cumulative'!H61</f>
        <v>1.6924255613470456E+16</v>
      </c>
      <c r="I62" s="36">
        <f>'Federalist2.eth Value Issued'!I62+'Federalist2.eth Cumulative'!I61</f>
        <v>4.3162746224403085E+17</v>
      </c>
      <c r="J62" s="36">
        <f>'Federalist2.eth Value Issued'!J62+'Federalist2.eth Cumulative'!J61</f>
        <v>9.3183968359599309E+18</v>
      </c>
      <c r="K62" s="36">
        <f>'Federalist2.eth Value Issued'!K62+'Federalist2.eth Cumulative'!K61</f>
        <v>1.7293822569102705E+20</v>
      </c>
    </row>
    <row r="63" spans="1:11" x14ac:dyDescent="0.2">
      <c r="A63" s="35">
        <v>47088</v>
      </c>
      <c r="B63" s="36">
        <f>'Federalist2.eth Value Issued'!B63+'Federalist2.eth Cumulative'!B62</f>
        <v>910444.91862425813</v>
      </c>
      <c r="C63" s="36">
        <f>'Federalist2.eth Value Issued'!C63+'Federalist2.eth Cumulative'!C62</f>
        <v>84519771.529750019</v>
      </c>
      <c r="D63" s="36">
        <f>'Federalist2.eth Value Issued'!D63+'Federalist2.eth Cumulative'!D62</f>
        <v>6864376172.7447023</v>
      </c>
      <c r="E63" s="36">
        <f>'Federalist2.eth Value Issued'!E63+'Federalist2.eth Cumulative'!E62</f>
        <v>439281995292.82129</v>
      </c>
      <c r="F63" s="36">
        <f>'Federalist2.eth Value Issued'!F63+'Federalist2.eth Cumulative'!F62</f>
        <v>22061081229559.82</v>
      </c>
      <c r="G63" s="36">
        <f>'Federalist2.eth Value Issued'!G63+'Federalist2.eth Cumulative'!G62</f>
        <v>883423532388694.75</v>
      </c>
      <c r="H63" s="36">
        <f>'Federalist2.eth Value Issued'!H63+'Federalist2.eth Cumulative'!H62</f>
        <v>2.8771234542900072E+16</v>
      </c>
      <c r="I63" s="36">
        <f>'Federalist2.eth Value Issued'!I63+'Federalist2.eth Cumulative'!I62</f>
        <v>7.7692943203925581E+17</v>
      </c>
      <c r="J63" s="36">
        <f>'Federalist2.eth Value Issued'!J63+'Federalist2.eth Cumulative'!J62</f>
        <v>1.7704953988323869E+19</v>
      </c>
      <c r="K63" s="36">
        <f>'Federalist2.eth Value Issued'!K63+'Federalist2.eth Cumulative'!K62</f>
        <v>3.4587645138205409E+20</v>
      </c>
    </row>
    <row r="64" spans="1:11" x14ac:dyDescent="0.2">
      <c r="A64" s="35"/>
    </row>
  </sheetData>
  <mergeCells count="4">
    <mergeCell ref="B1:K1"/>
    <mergeCell ref="B2:K2"/>
    <mergeCell ref="L3:M3"/>
    <mergeCell ref="L4:M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12B3-71B1-0849-B739-C34EEBB9E864}">
  <dimension ref="A1:M64"/>
  <sheetViews>
    <sheetView workbookViewId="0">
      <selection activeCell="B2" sqref="B2:K2"/>
    </sheetView>
  </sheetViews>
  <sheetFormatPr baseColWidth="10" defaultRowHeight="16" x14ac:dyDescent="0.2"/>
  <cols>
    <col min="1" max="1" width="24.33203125" customWidth="1"/>
    <col min="2" max="11" width="23.83203125" style="36" customWidth="1"/>
    <col min="12" max="12" width="13.6640625" customWidth="1"/>
    <col min="13" max="13" width="27.33203125" customWidth="1"/>
  </cols>
  <sheetData>
    <row r="1" spans="1:13" x14ac:dyDescent="0.2">
      <c r="B1" s="53" t="s">
        <v>65</v>
      </c>
      <c r="C1" s="53"/>
      <c r="D1" s="53"/>
      <c r="E1" s="53"/>
      <c r="F1" s="53"/>
      <c r="G1" s="53"/>
      <c r="H1" s="53"/>
      <c r="I1" s="53"/>
      <c r="J1" s="53"/>
      <c r="K1" s="53"/>
    </row>
    <row r="2" spans="1:13" x14ac:dyDescent="0.2">
      <c r="B2" s="53" t="s">
        <v>104</v>
      </c>
      <c r="C2" s="53"/>
      <c r="D2" s="53"/>
      <c r="E2" s="53"/>
      <c r="F2" s="53"/>
      <c r="G2" s="53"/>
      <c r="H2" s="53"/>
      <c r="I2" s="53"/>
      <c r="J2" s="53"/>
      <c r="K2" s="53"/>
    </row>
    <row r="3" spans="1:13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54"/>
      <c r="M3" s="54"/>
    </row>
    <row r="4" spans="1:13" x14ac:dyDescent="0.2">
      <c r="A4" s="35">
        <v>45292</v>
      </c>
      <c r="B4" s="36">
        <f>IF('Federalist2.eth Cumulative'!B4 &gt; 10000000, 10000000, 'Federalist2.eth Cumulative'!B4 )</f>
        <v>300</v>
      </c>
      <c r="C4" s="36">
        <f>IF('Federalist2.eth Cumulative'!C4 &gt; 10000000, 10000000, 'Federalist2.eth Cumulative'!C4 )</f>
        <v>300</v>
      </c>
      <c r="D4" s="36">
        <f>IF('Federalist2.eth Cumulative'!D4 &gt; 10000000, 10000000, 'Federalist2.eth Cumulative'!D4 )</f>
        <v>300</v>
      </c>
      <c r="E4" s="36">
        <f>IF('Federalist2.eth Cumulative'!E4 &gt; 10000000, 10000000, 'Federalist2.eth Cumulative'!E4 )</f>
        <v>300</v>
      </c>
      <c r="F4" s="36">
        <f>IF('Federalist2.eth Cumulative'!F4 &gt; 10000000, 10000000, 'Federalist2.eth Cumulative'!F4 )</f>
        <v>300</v>
      </c>
      <c r="G4" s="36">
        <f>IF('Federalist2.eth Cumulative'!G4 &gt; 10000000, 10000000, 'Federalist2.eth Cumulative'!G4 )</f>
        <v>300</v>
      </c>
      <c r="H4" s="36">
        <f>IF('Federalist2.eth Cumulative'!H4 &gt; 10000000, 10000000, 'Federalist2.eth Cumulative'!H4 )</f>
        <v>300</v>
      </c>
      <c r="I4" s="36">
        <f>IF('Federalist2.eth Cumulative'!I4 &gt; 10000000, 10000000, 'Federalist2.eth Cumulative'!I4 )</f>
        <v>300</v>
      </c>
      <c r="J4" s="36">
        <f>IF('Federalist2.eth Cumulative'!J4 &gt; 10000000, 10000000, 'Federalist2.eth Cumulative'!J4 )</f>
        <v>300</v>
      </c>
      <c r="K4" s="36">
        <f>IF('Federalist2.eth Cumulative'!K4 &gt; 10000000, 10000000, 'Federalist2.eth Cumulative'!K4 )</f>
        <v>300</v>
      </c>
      <c r="L4" s="54"/>
      <c r="M4" s="54"/>
    </row>
    <row r="5" spans="1:13" x14ac:dyDescent="0.2">
      <c r="A5" s="35">
        <v>45323</v>
      </c>
      <c r="B5" s="36">
        <f>IF('Federalist2.eth Cumulative'!B5 &gt; 10000000, 10000000, 'Federalist2.eth Cumulative'!B5 )</f>
        <v>630</v>
      </c>
      <c r="C5" s="36">
        <f>IF('Federalist2.eth Cumulative'!C5 &gt; 10000000, 10000000, 'Federalist2.eth Cumulative'!C5 )</f>
        <v>660</v>
      </c>
      <c r="D5" s="36">
        <f>IF('Federalist2.eth Cumulative'!D5 &gt; 10000000, 10000000, 'Federalist2.eth Cumulative'!D5 )</f>
        <v>690</v>
      </c>
      <c r="E5" s="36">
        <f>IF('Federalist2.eth Cumulative'!E5 &gt; 10000000, 10000000, 'Federalist2.eth Cumulative'!E5 )</f>
        <v>720</v>
      </c>
      <c r="F5" s="36">
        <f>IF('Federalist2.eth Cumulative'!F5 &gt; 10000000, 10000000, 'Federalist2.eth Cumulative'!F5 )</f>
        <v>750</v>
      </c>
      <c r="G5" s="36">
        <f>IF('Federalist2.eth Cumulative'!G5 &gt; 10000000, 10000000, 'Federalist2.eth Cumulative'!G5 )</f>
        <v>780</v>
      </c>
      <c r="H5" s="36">
        <f>IF('Federalist2.eth Cumulative'!H5 &gt; 10000000, 10000000, 'Federalist2.eth Cumulative'!H5 )</f>
        <v>810</v>
      </c>
      <c r="I5" s="36">
        <f>IF('Federalist2.eth Cumulative'!I5 &gt; 10000000, 10000000, 'Federalist2.eth Cumulative'!I5 )</f>
        <v>840</v>
      </c>
      <c r="J5" s="36">
        <f>IF('Federalist2.eth Cumulative'!J5 &gt; 10000000, 10000000, 'Federalist2.eth Cumulative'!J5 )</f>
        <v>870</v>
      </c>
      <c r="K5" s="36">
        <f>IF('Federalist2.eth Cumulative'!K5 &gt; 10000000, 10000000, 'Federalist2.eth Cumulative'!K5 )</f>
        <v>900</v>
      </c>
    </row>
    <row r="6" spans="1:13" x14ac:dyDescent="0.2">
      <c r="A6" s="35">
        <v>45352</v>
      </c>
      <c r="B6" s="36">
        <f>IF('Federalist2.eth Cumulative'!B6 &gt; 10000000, 10000000, 'Federalist2.eth Cumulative'!B6 )</f>
        <v>993</v>
      </c>
      <c r="C6" s="36">
        <f>IF('Federalist2.eth Cumulative'!C6 &gt; 10000000, 10000000, 'Federalist2.eth Cumulative'!C6 )</f>
        <v>1092</v>
      </c>
      <c r="D6" s="36">
        <f>IF('Federalist2.eth Cumulative'!D6 &gt; 10000000, 10000000, 'Federalist2.eth Cumulative'!D6 )</f>
        <v>1197</v>
      </c>
      <c r="E6" s="36">
        <f>IF('Federalist2.eth Cumulative'!E6 &gt; 10000000, 10000000, 'Federalist2.eth Cumulative'!E6 )</f>
        <v>1308</v>
      </c>
      <c r="F6" s="36">
        <f>IF('Federalist2.eth Cumulative'!F6 &gt; 10000000, 10000000, 'Federalist2.eth Cumulative'!F6 )</f>
        <v>1425</v>
      </c>
      <c r="G6" s="36">
        <f>IF('Federalist2.eth Cumulative'!G6 &gt; 10000000, 10000000, 'Federalist2.eth Cumulative'!G6 )</f>
        <v>1548</v>
      </c>
      <c r="H6" s="36">
        <f>IF('Federalist2.eth Cumulative'!H6 &gt; 10000000, 10000000, 'Federalist2.eth Cumulative'!H6 )</f>
        <v>1677</v>
      </c>
      <c r="I6" s="36">
        <f>IF('Federalist2.eth Cumulative'!I6 &gt; 10000000, 10000000, 'Federalist2.eth Cumulative'!I6 )</f>
        <v>1812</v>
      </c>
      <c r="J6" s="36">
        <f>IF('Federalist2.eth Cumulative'!J6 &gt; 10000000, 10000000, 'Federalist2.eth Cumulative'!J6 )</f>
        <v>1953</v>
      </c>
      <c r="K6" s="36">
        <f>IF('Federalist2.eth Cumulative'!K6 &gt; 10000000, 10000000, 'Federalist2.eth Cumulative'!K6 )</f>
        <v>2100</v>
      </c>
    </row>
    <row r="7" spans="1:13" x14ac:dyDescent="0.2">
      <c r="A7" s="35">
        <v>45383</v>
      </c>
      <c r="B7" s="36">
        <f>IF('Federalist2.eth Cumulative'!B7 &gt; 10000000, 10000000, 'Federalist2.eth Cumulative'!B7 )</f>
        <v>1392.3000000000002</v>
      </c>
      <c r="C7" s="36">
        <f>IF('Federalist2.eth Cumulative'!C7 &gt; 10000000, 10000000, 'Federalist2.eth Cumulative'!C7 )</f>
        <v>1610.4</v>
      </c>
      <c r="D7" s="36">
        <f>IF('Federalist2.eth Cumulative'!D7 &gt; 10000000, 10000000, 'Federalist2.eth Cumulative'!D7 )</f>
        <v>1856.1</v>
      </c>
      <c r="E7" s="36">
        <f>IF('Federalist2.eth Cumulative'!E7 &gt; 10000000, 10000000, 'Federalist2.eth Cumulative'!E7 )</f>
        <v>2131.1999999999998</v>
      </c>
      <c r="F7" s="36">
        <f>IF('Federalist2.eth Cumulative'!F7 &gt; 10000000, 10000000, 'Federalist2.eth Cumulative'!F7 )</f>
        <v>2437.5</v>
      </c>
      <c r="G7" s="36">
        <f>IF('Federalist2.eth Cumulative'!G7 &gt; 10000000, 10000000, 'Federalist2.eth Cumulative'!G7 )</f>
        <v>2776.8</v>
      </c>
      <c r="H7" s="36">
        <f>IF('Federalist2.eth Cumulative'!H7 &gt; 10000000, 10000000, 'Federalist2.eth Cumulative'!H7 )</f>
        <v>3150.9</v>
      </c>
      <c r="I7" s="36">
        <f>IF('Federalist2.eth Cumulative'!I7 &gt; 10000000, 10000000, 'Federalist2.eth Cumulative'!I7 )</f>
        <v>3561.6000000000004</v>
      </c>
      <c r="J7" s="36">
        <f>IF('Federalist2.eth Cumulative'!J7 &gt; 10000000, 10000000, 'Federalist2.eth Cumulative'!J7 )</f>
        <v>4010.7</v>
      </c>
      <c r="K7" s="36">
        <f>IF('Federalist2.eth Cumulative'!K7 &gt; 10000000, 10000000, 'Federalist2.eth Cumulative'!K7 )</f>
        <v>4500</v>
      </c>
    </row>
    <row r="8" spans="1:13" x14ac:dyDescent="0.2">
      <c r="A8" s="35">
        <v>45413</v>
      </c>
      <c r="B8" s="36">
        <f>IF('Federalist2.eth Cumulative'!B8 &gt; 10000000, 10000000, 'Federalist2.eth Cumulative'!B8 )</f>
        <v>1831.5300000000004</v>
      </c>
      <c r="C8" s="36">
        <f>IF('Federalist2.eth Cumulative'!C8 &gt; 10000000, 10000000, 'Federalist2.eth Cumulative'!C8 )</f>
        <v>2232.48</v>
      </c>
      <c r="D8" s="36">
        <f>IF('Federalist2.eth Cumulative'!D8 &gt; 10000000, 10000000, 'Federalist2.eth Cumulative'!D8 )</f>
        <v>2712.9300000000003</v>
      </c>
      <c r="E8" s="36">
        <f>IF('Federalist2.eth Cumulative'!E8 &gt; 10000000, 10000000, 'Federalist2.eth Cumulative'!E8 )</f>
        <v>3283.6799999999994</v>
      </c>
      <c r="F8" s="36">
        <f>IF('Federalist2.eth Cumulative'!F8 &gt; 10000000, 10000000, 'Federalist2.eth Cumulative'!F8 )</f>
        <v>3956.25</v>
      </c>
      <c r="G8" s="36">
        <f>IF('Federalist2.eth Cumulative'!G8 &gt; 10000000, 10000000, 'Federalist2.eth Cumulative'!G8 )</f>
        <v>4742.880000000001</v>
      </c>
      <c r="H8" s="36">
        <f>IF('Federalist2.eth Cumulative'!H8 &gt; 10000000, 10000000, 'Federalist2.eth Cumulative'!H8 )</f>
        <v>5656.5300000000007</v>
      </c>
      <c r="I8" s="36">
        <f>IF('Federalist2.eth Cumulative'!I8 &gt; 10000000, 10000000, 'Federalist2.eth Cumulative'!I8 )</f>
        <v>6710.880000000001</v>
      </c>
      <c r="J8" s="36">
        <f>IF('Federalist2.eth Cumulative'!J8 &gt; 10000000, 10000000, 'Federalist2.eth Cumulative'!J8 )</f>
        <v>7920.33</v>
      </c>
      <c r="K8" s="36">
        <f>IF('Federalist2.eth Cumulative'!K8 &gt; 10000000, 10000000, 'Federalist2.eth Cumulative'!K8 )</f>
        <v>9300</v>
      </c>
    </row>
    <row r="9" spans="1:13" x14ac:dyDescent="0.2">
      <c r="A9" s="35">
        <v>45444</v>
      </c>
      <c r="B9" s="36">
        <f>IF('Federalist2.eth Cumulative'!B9 &gt; 10000000, 10000000, 'Federalist2.eth Cumulative'!B9 )</f>
        <v>2314.6830000000009</v>
      </c>
      <c r="C9" s="36">
        <f>IF('Federalist2.eth Cumulative'!C9 &gt; 10000000, 10000000, 'Federalist2.eth Cumulative'!C9 )</f>
        <v>2978.9760000000001</v>
      </c>
      <c r="D9" s="36">
        <f>IF('Federalist2.eth Cumulative'!D9 &gt; 10000000, 10000000, 'Federalist2.eth Cumulative'!D9 )</f>
        <v>3826.8090000000002</v>
      </c>
      <c r="E9" s="36">
        <f>IF('Federalist2.eth Cumulative'!E9 &gt; 10000000, 10000000, 'Federalist2.eth Cumulative'!E9 )</f>
        <v>4897.1519999999991</v>
      </c>
      <c r="F9" s="36">
        <f>IF('Federalist2.eth Cumulative'!F9 &gt; 10000000, 10000000, 'Federalist2.eth Cumulative'!F9 )</f>
        <v>6234.375</v>
      </c>
      <c r="G9" s="36">
        <f>IF('Federalist2.eth Cumulative'!G9 &gt; 10000000, 10000000, 'Federalist2.eth Cumulative'!G9 )</f>
        <v>7888.608000000002</v>
      </c>
      <c r="H9" s="36">
        <f>IF('Federalist2.eth Cumulative'!H9 &gt; 10000000, 10000000, 'Federalist2.eth Cumulative'!H9 )</f>
        <v>9916.1010000000006</v>
      </c>
      <c r="I9" s="36">
        <f>IF('Federalist2.eth Cumulative'!I9 &gt; 10000000, 10000000, 'Federalist2.eth Cumulative'!I9 )</f>
        <v>12379.584000000003</v>
      </c>
      <c r="J9" s="36">
        <f>IF('Federalist2.eth Cumulative'!J9 &gt; 10000000, 10000000, 'Federalist2.eth Cumulative'!J9 )</f>
        <v>15348.627</v>
      </c>
      <c r="K9" s="36">
        <f>IF('Federalist2.eth Cumulative'!K9 &gt; 10000000, 10000000, 'Federalist2.eth Cumulative'!K9 )</f>
        <v>18900</v>
      </c>
    </row>
    <row r="10" spans="1:13" x14ac:dyDescent="0.2">
      <c r="A10" s="35">
        <v>45474</v>
      </c>
      <c r="B10" s="36">
        <f>IF('Federalist2.eth Cumulative'!B10 &gt; 10000000, 10000000, 'Federalist2.eth Cumulative'!B10 )</f>
        <v>2846.1513000000014</v>
      </c>
      <c r="C10" s="36">
        <f>IF('Federalist2.eth Cumulative'!C10 &gt; 10000000, 10000000, 'Federalist2.eth Cumulative'!C10 )</f>
        <v>3874.7712000000001</v>
      </c>
      <c r="D10" s="36">
        <f>IF('Federalist2.eth Cumulative'!D10 &gt; 10000000, 10000000, 'Federalist2.eth Cumulative'!D10 )</f>
        <v>5274.8517000000002</v>
      </c>
      <c r="E10" s="36">
        <f>IF('Federalist2.eth Cumulative'!E10 &gt; 10000000, 10000000, 'Federalist2.eth Cumulative'!E10 )</f>
        <v>7156.0127999999986</v>
      </c>
      <c r="F10" s="36">
        <f>IF('Federalist2.eth Cumulative'!F10 &gt; 10000000, 10000000, 'Federalist2.eth Cumulative'!F10 )</f>
        <v>9651.5625</v>
      </c>
      <c r="G10" s="36">
        <f>IF('Federalist2.eth Cumulative'!G10 &gt; 10000000, 10000000, 'Federalist2.eth Cumulative'!G10 )</f>
        <v>12921.772800000002</v>
      </c>
      <c r="H10" s="36">
        <f>IF('Federalist2.eth Cumulative'!H10 &gt; 10000000, 10000000, 'Federalist2.eth Cumulative'!H10 )</f>
        <v>17157.3717</v>
      </c>
      <c r="I10" s="36">
        <f>IF('Federalist2.eth Cumulative'!I10 &gt; 10000000, 10000000, 'Federalist2.eth Cumulative'!I10 )</f>
        <v>22583.251200000006</v>
      </c>
      <c r="J10" s="36">
        <f>IF('Federalist2.eth Cumulative'!J10 &gt; 10000000, 10000000, 'Federalist2.eth Cumulative'!J10 )</f>
        <v>29462.391299999996</v>
      </c>
      <c r="K10" s="36">
        <f>IF('Federalist2.eth Cumulative'!K10 &gt; 10000000, 10000000, 'Federalist2.eth Cumulative'!K10 )</f>
        <v>38100</v>
      </c>
    </row>
    <row r="11" spans="1:13" x14ac:dyDescent="0.2">
      <c r="A11" s="35">
        <v>45505</v>
      </c>
      <c r="B11" s="36">
        <f>IF('Federalist2.eth Cumulative'!B11 &gt; 10000000, 10000000, 'Federalist2.eth Cumulative'!B11 )</f>
        <v>3430.7664300000019</v>
      </c>
      <c r="C11" s="36">
        <f>IF('Federalist2.eth Cumulative'!C11 &gt; 10000000, 10000000, 'Federalist2.eth Cumulative'!C11 )</f>
        <v>4949.7254400000002</v>
      </c>
      <c r="D11" s="36">
        <f>IF('Federalist2.eth Cumulative'!D11 &gt; 10000000, 10000000, 'Federalist2.eth Cumulative'!D11 )</f>
        <v>7157.3072099999999</v>
      </c>
      <c r="E11" s="36">
        <f>IF('Federalist2.eth Cumulative'!E11 &gt; 10000000, 10000000, 'Federalist2.eth Cumulative'!E11 )</f>
        <v>10318.417919999998</v>
      </c>
      <c r="F11" s="36">
        <f>IF('Federalist2.eth Cumulative'!F11 &gt; 10000000, 10000000, 'Federalist2.eth Cumulative'!F11 )</f>
        <v>14777.34375</v>
      </c>
      <c r="G11" s="36">
        <f>IF('Federalist2.eth Cumulative'!G11 &gt; 10000000, 10000000, 'Federalist2.eth Cumulative'!G11 )</f>
        <v>20974.836480000005</v>
      </c>
      <c r="H11" s="36">
        <f>IF('Federalist2.eth Cumulative'!H11 &gt; 10000000, 10000000, 'Federalist2.eth Cumulative'!H11 )</f>
        <v>29467.531889999998</v>
      </c>
      <c r="I11" s="36">
        <f>IF('Federalist2.eth Cumulative'!I11 &gt; 10000000, 10000000, 'Federalist2.eth Cumulative'!I11 )</f>
        <v>40949.852160000009</v>
      </c>
      <c r="J11" s="36">
        <f>IF('Federalist2.eth Cumulative'!J11 &gt; 10000000, 10000000, 'Federalist2.eth Cumulative'!J11 )</f>
        <v>56278.54346999999</v>
      </c>
      <c r="K11" s="36">
        <f>IF('Federalist2.eth Cumulative'!K11 &gt; 10000000, 10000000, 'Federalist2.eth Cumulative'!K11 )</f>
        <v>76500</v>
      </c>
    </row>
    <row r="12" spans="1:13" x14ac:dyDescent="0.2">
      <c r="A12" s="35">
        <v>45536</v>
      </c>
      <c r="B12" s="36">
        <f>IF('Federalist2.eth Cumulative'!B12 &gt; 10000000, 10000000, 'Federalist2.eth Cumulative'!B12 )</f>
        <v>4073.8430730000027</v>
      </c>
      <c r="C12" s="36">
        <f>IF('Federalist2.eth Cumulative'!C12 &gt; 10000000, 10000000, 'Federalist2.eth Cumulative'!C12 )</f>
        <v>6239.6705280000006</v>
      </c>
      <c r="D12" s="36">
        <f>IF('Federalist2.eth Cumulative'!D12 &gt; 10000000, 10000000, 'Federalist2.eth Cumulative'!D12 )</f>
        <v>9604.4993730000006</v>
      </c>
      <c r="E12" s="36">
        <f>IF('Federalist2.eth Cumulative'!E12 &gt; 10000000, 10000000, 'Federalist2.eth Cumulative'!E12 )</f>
        <v>14745.785087999997</v>
      </c>
      <c r="F12" s="36">
        <f>IF('Federalist2.eth Cumulative'!F12 &gt; 10000000, 10000000, 'Federalist2.eth Cumulative'!F12 )</f>
        <v>22466.015625</v>
      </c>
      <c r="G12" s="36">
        <f>IF('Federalist2.eth Cumulative'!G12 &gt; 10000000, 10000000, 'Federalist2.eth Cumulative'!G12 )</f>
        <v>33859.738368000013</v>
      </c>
      <c r="H12" s="36">
        <f>IF('Federalist2.eth Cumulative'!H12 &gt; 10000000, 10000000, 'Federalist2.eth Cumulative'!H12 )</f>
        <v>50394.804212999996</v>
      </c>
      <c r="I12" s="36">
        <f>IF('Federalist2.eth Cumulative'!I12 &gt; 10000000, 10000000, 'Federalist2.eth Cumulative'!I12 )</f>
        <v>74009.733888000017</v>
      </c>
      <c r="J12" s="36">
        <f>IF('Federalist2.eth Cumulative'!J12 &gt; 10000000, 10000000, 'Federalist2.eth Cumulative'!J12 )</f>
        <v>107229.23259299996</v>
      </c>
      <c r="K12" s="36">
        <f>IF('Federalist2.eth Cumulative'!K12 &gt; 10000000, 10000000, 'Federalist2.eth Cumulative'!K12 )</f>
        <v>153300</v>
      </c>
    </row>
    <row r="13" spans="1:13" x14ac:dyDescent="0.2">
      <c r="A13" s="35">
        <v>45566</v>
      </c>
      <c r="B13" s="36">
        <f>IF('Federalist2.eth Cumulative'!B13 &gt; 10000000, 10000000, 'Federalist2.eth Cumulative'!B13 )</f>
        <v>4781.2273803000035</v>
      </c>
      <c r="C13" s="36">
        <f>IF('Federalist2.eth Cumulative'!C13 &gt; 10000000, 10000000, 'Federalist2.eth Cumulative'!C13 )</f>
        <v>7787.6046335999999</v>
      </c>
      <c r="D13" s="36">
        <f>IF('Federalist2.eth Cumulative'!D13 &gt; 10000000, 10000000, 'Federalist2.eth Cumulative'!D13 )</f>
        <v>12785.8491849</v>
      </c>
      <c r="E13" s="36">
        <f>IF('Federalist2.eth Cumulative'!E13 &gt; 10000000, 10000000, 'Federalist2.eth Cumulative'!E13 )</f>
        <v>20944.099123199994</v>
      </c>
      <c r="F13" s="36">
        <f>IF('Federalist2.eth Cumulative'!F13 &gt; 10000000, 10000000, 'Federalist2.eth Cumulative'!F13 )</f>
        <v>33999.0234375</v>
      </c>
      <c r="G13" s="36">
        <f>IF('Federalist2.eth Cumulative'!G13 &gt; 10000000, 10000000, 'Federalist2.eth Cumulative'!G13 )</f>
        <v>54475.581388800027</v>
      </c>
      <c r="H13" s="36">
        <f>IF('Federalist2.eth Cumulative'!H13 &gt; 10000000, 10000000, 'Federalist2.eth Cumulative'!H13 )</f>
        <v>85971.167162099999</v>
      </c>
      <c r="I13" s="36">
        <f>IF('Federalist2.eth Cumulative'!I13 &gt; 10000000, 10000000, 'Federalist2.eth Cumulative'!I13 )</f>
        <v>133517.52099840005</v>
      </c>
      <c r="J13" s="36">
        <f>IF('Federalist2.eth Cumulative'!J13 &gt; 10000000, 10000000, 'Federalist2.eth Cumulative'!J13 )</f>
        <v>204035.54192669992</v>
      </c>
      <c r="K13" s="36">
        <f>IF('Federalist2.eth Cumulative'!K13 &gt; 10000000, 10000000, 'Federalist2.eth Cumulative'!K13 )</f>
        <v>306900</v>
      </c>
    </row>
    <row r="14" spans="1:13" x14ac:dyDescent="0.2">
      <c r="A14" s="35">
        <v>45597</v>
      </c>
      <c r="B14" s="36">
        <f>IF('Federalist2.eth Cumulative'!B14 &gt; 10000000, 10000000, 'Federalist2.eth Cumulative'!B14 )</f>
        <v>5559.3501183300041</v>
      </c>
      <c r="C14" s="36">
        <f>IF('Federalist2.eth Cumulative'!C14 &gt; 10000000, 10000000, 'Federalist2.eth Cumulative'!C14 )</f>
        <v>9645.1255603199988</v>
      </c>
      <c r="D14" s="36">
        <f>IF('Federalist2.eth Cumulative'!D14 &gt; 10000000, 10000000, 'Federalist2.eth Cumulative'!D14 )</f>
        <v>16921.603940370002</v>
      </c>
      <c r="E14" s="36">
        <f>IF('Federalist2.eth Cumulative'!E14 &gt; 10000000, 10000000, 'Federalist2.eth Cumulative'!E14 )</f>
        <v>29621.738772479992</v>
      </c>
      <c r="F14" s="36">
        <f>IF('Federalist2.eth Cumulative'!F14 &gt; 10000000, 10000000, 'Federalist2.eth Cumulative'!F14 )</f>
        <v>51298.53515625</v>
      </c>
      <c r="G14" s="36">
        <f>IF('Federalist2.eth Cumulative'!G14 &gt; 10000000, 10000000, 'Federalist2.eth Cumulative'!G14 )</f>
        <v>87460.930222080045</v>
      </c>
      <c r="H14" s="36">
        <f>IF('Federalist2.eth Cumulative'!H14 &gt; 10000000, 10000000, 'Federalist2.eth Cumulative'!H14 )</f>
        <v>146450.98417556999</v>
      </c>
      <c r="I14" s="36">
        <f>IF('Federalist2.eth Cumulative'!I14 &gt; 10000000, 10000000, 'Federalist2.eth Cumulative'!I14 )</f>
        <v>240631.53779712008</v>
      </c>
      <c r="J14" s="36">
        <f>IF('Federalist2.eth Cumulative'!J14 &gt; 10000000, 10000000, 'Federalist2.eth Cumulative'!J14 )</f>
        <v>387967.52966072987</v>
      </c>
      <c r="K14" s="36">
        <f>IF('Federalist2.eth Cumulative'!K14 &gt; 10000000, 10000000, 'Federalist2.eth Cumulative'!K14 )</f>
        <v>614100</v>
      </c>
    </row>
    <row r="15" spans="1:13" x14ac:dyDescent="0.2">
      <c r="A15" s="35">
        <v>45627</v>
      </c>
      <c r="B15" s="36">
        <f>IF('Federalist2.eth Cumulative'!B15 &gt; 10000000, 10000000, 'Federalist2.eth Cumulative'!B15 )</f>
        <v>6415.2851301630053</v>
      </c>
      <c r="C15" s="36">
        <f>IF('Federalist2.eth Cumulative'!C15 &gt; 10000000, 10000000, 'Federalist2.eth Cumulative'!C15 )</f>
        <v>11874.150672383998</v>
      </c>
      <c r="D15" s="36">
        <f>IF('Federalist2.eth Cumulative'!D15 &gt; 10000000, 10000000, 'Federalist2.eth Cumulative'!D15 )</f>
        <v>22298.085122481003</v>
      </c>
      <c r="E15" s="36">
        <f>IF('Federalist2.eth Cumulative'!E15 &gt; 10000000, 10000000, 'Federalist2.eth Cumulative'!E15 )</f>
        <v>41770.434281471986</v>
      </c>
      <c r="F15" s="36">
        <f>IF('Federalist2.eth Cumulative'!F15 &gt; 10000000, 10000000, 'Federalist2.eth Cumulative'!F15 )</f>
        <v>77247.802734375</v>
      </c>
      <c r="G15" s="36">
        <f>IF('Federalist2.eth Cumulative'!G15 &gt; 10000000, 10000000, 'Federalist2.eth Cumulative'!G15 )</f>
        <v>140237.48835532807</v>
      </c>
      <c r="H15" s="36">
        <f>IF('Federalist2.eth Cumulative'!H15 &gt; 10000000, 10000000, 'Federalist2.eth Cumulative'!H15 )</f>
        <v>249266.67309846898</v>
      </c>
      <c r="I15" s="36">
        <f>IF('Federalist2.eth Cumulative'!I15 &gt; 10000000, 10000000, 'Federalist2.eth Cumulative'!I15 )</f>
        <v>433436.76803481614</v>
      </c>
      <c r="J15" s="36">
        <f>IF('Federalist2.eth Cumulative'!J15 &gt; 10000000, 10000000, 'Federalist2.eth Cumulative'!J15 )</f>
        <v>737438.30635538662</v>
      </c>
      <c r="K15" s="36">
        <f>IF('Federalist2.eth Cumulative'!K15 &gt; 10000000, 10000000, 'Federalist2.eth Cumulative'!K15 )</f>
        <v>1228500</v>
      </c>
    </row>
    <row r="16" spans="1:13" x14ac:dyDescent="0.2">
      <c r="A16" s="35">
        <v>45658</v>
      </c>
      <c r="B16" s="36">
        <f>IF('Federalist2.eth Cumulative'!B16 &gt; 10000000, 10000000, 'Federalist2.eth Cumulative'!B16 )</f>
        <v>7356.8136431793064</v>
      </c>
      <c r="C16" s="36">
        <f>IF('Federalist2.eth Cumulative'!C16 &gt; 10000000, 10000000, 'Federalist2.eth Cumulative'!C16 )</f>
        <v>14548.980806860796</v>
      </c>
      <c r="D16" s="36">
        <f>IF('Federalist2.eth Cumulative'!D16 &gt; 10000000, 10000000, 'Federalist2.eth Cumulative'!D16 )</f>
        <v>29287.510659225307</v>
      </c>
      <c r="E16" s="36">
        <f>IF('Federalist2.eth Cumulative'!E16 &gt; 10000000, 10000000, 'Federalist2.eth Cumulative'!E16 )</f>
        <v>58778.607994060774</v>
      </c>
      <c r="F16" s="36">
        <f>IF('Federalist2.eth Cumulative'!F16 &gt; 10000000, 10000000, 'Federalist2.eth Cumulative'!F16 )</f>
        <v>116171.7041015625</v>
      </c>
      <c r="G16" s="36">
        <f>IF('Federalist2.eth Cumulative'!G16 &gt; 10000000, 10000000, 'Federalist2.eth Cumulative'!G16 )</f>
        <v>224679.9813685249</v>
      </c>
      <c r="H16" s="36">
        <f>IF('Federalist2.eth Cumulative'!H16 &gt; 10000000, 10000000, 'Federalist2.eth Cumulative'!H16 )</f>
        <v>424053.34426739719</v>
      </c>
      <c r="I16" s="36">
        <f>IF('Federalist2.eth Cumulative'!I16 &gt; 10000000, 10000000, 'Federalist2.eth Cumulative'!I16 )</f>
        <v>780486.18246266909</v>
      </c>
      <c r="J16" s="36">
        <f>IF('Federalist2.eth Cumulative'!J16 &gt; 10000000, 10000000, 'Federalist2.eth Cumulative'!J16 )</f>
        <v>1401432.7820752345</v>
      </c>
      <c r="K16" s="36">
        <f>IF('Federalist2.eth Cumulative'!K16 &gt; 10000000, 10000000, 'Federalist2.eth Cumulative'!K16 )</f>
        <v>2457300</v>
      </c>
    </row>
    <row r="17" spans="1:11" x14ac:dyDescent="0.2">
      <c r="A17" s="35">
        <v>45689</v>
      </c>
      <c r="B17" s="36">
        <f>IF('Federalist2.eth Cumulative'!B17 &gt; 10000000, 10000000, 'Federalist2.eth Cumulative'!B17 )</f>
        <v>8392.4950074972367</v>
      </c>
      <c r="C17" s="36">
        <f>IF('Federalist2.eth Cumulative'!C17 &gt; 10000000, 10000000, 'Federalist2.eth Cumulative'!C17 )</f>
        <v>17758.776968232956</v>
      </c>
      <c r="D17" s="36">
        <f>IF('Federalist2.eth Cumulative'!D17 &gt; 10000000, 10000000, 'Federalist2.eth Cumulative'!D17 )</f>
        <v>38373.763856992897</v>
      </c>
      <c r="E17" s="36">
        <f>IF('Federalist2.eth Cumulative'!E17 &gt; 10000000, 10000000, 'Federalist2.eth Cumulative'!E17 )</f>
        <v>82590.051191685081</v>
      </c>
      <c r="F17" s="36">
        <f>IF('Federalist2.eth Cumulative'!F17 &gt; 10000000, 10000000, 'Federalist2.eth Cumulative'!F17 )</f>
        <v>174557.55615234375</v>
      </c>
      <c r="G17" s="36">
        <f>IF('Federalist2.eth Cumulative'!G17 &gt; 10000000, 10000000, 'Federalist2.eth Cumulative'!G17 )</f>
        <v>359787.97018963983</v>
      </c>
      <c r="H17" s="36">
        <f>IF('Federalist2.eth Cumulative'!H17 &gt; 10000000, 10000000, 'Federalist2.eth Cumulative'!H17 )</f>
        <v>721190.68525457522</v>
      </c>
      <c r="I17" s="36">
        <f>IF('Federalist2.eth Cumulative'!I17 &gt; 10000000, 10000000, 'Federalist2.eth Cumulative'!I17 )</f>
        <v>1405175.1284328045</v>
      </c>
      <c r="J17" s="36">
        <f>IF('Federalist2.eth Cumulative'!J17 &gt; 10000000, 10000000, 'Federalist2.eth Cumulative'!J17 )</f>
        <v>2663022.2859429456</v>
      </c>
      <c r="K17" s="36">
        <f>IF('Federalist2.eth Cumulative'!K17 &gt; 10000000, 10000000, 'Federalist2.eth Cumulative'!K17 )</f>
        <v>4914900</v>
      </c>
    </row>
    <row r="18" spans="1:11" x14ac:dyDescent="0.2">
      <c r="A18" s="35">
        <v>45717</v>
      </c>
      <c r="B18" s="36">
        <f>IF('Federalist2.eth Cumulative'!B18 &gt; 10000000, 10000000, 'Federalist2.eth Cumulative'!B18 )</f>
        <v>9531.7445082469603</v>
      </c>
      <c r="C18" s="36">
        <f>IF('Federalist2.eth Cumulative'!C18 &gt; 10000000, 10000000, 'Federalist2.eth Cumulative'!C18 )</f>
        <v>21610.532361879548</v>
      </c>
      <c r="D18" s="36">
        <f>IF('Federalist2.eth Cumulative'!D18 &gt; 10000000, 10000000, 'Federalist2.eth Cumulative'!D18 )</f>
        <v>50185.893014090761</v>
      </c>
      <c r="E18" s="36">
        <f>IF('Federalist2.eth Cumulative'!E18 &gt; 10000000, 10000000, 'Federalist2.eth Cumulative'!E18 )</f>
        <v>115926.07166835912</v>
      </c>
      <c r="F18" s="36">
        <f>IF('Federalist2.eth Cumulative'!F18 &gt; 10000000, 10000000, 'Federalist2.eth Cumulative'!F18 )</f>
        <v>262136.33422851562</v>
      </c>
      <c r="G18" s="36">
        <f>IF('Federalist2.eth Cumulative'!G18 &gt; 10000000, 10000000, 'Federalist2.eth Cumulative'!G18 )</f>
        <v>575960.75230342383</v>
      </c>
      <c r="H18" s="36">
        <f>IF('Federalist2.eth Cumulative'!H18 &gt; 10000000, 10000000, 'Federalist2.eth Cumulative'!H18 )</f>
        <v>1226324.1649327779</v>
      </c>
      <c r="I18" s="36">
        <f>IF('Federalist2.eth Cumulative'!I18 &gt; 10000000, 10000000, 'Federalist2.eth Cumulative'!I18 )</f>
        <v>2529615.2311790483</v>
      </c>
      <c r="J18" s="36">
        <f>IF('Federalist2.eth Cumulative'!J18 &gt; 10000000, 10000000, 'Federalist2.eth Cumulative'!J18 )</f>
        <v>5060042.3432915956</v>
      </c>
      <c r="K18" s="36">
        <f>IF('Federalist2.eth Cumulative'!K18 &gt; 10000000, 10000000, 'Federalist2.eth Cumulative'!K18 )</f>
        <v>9830100</v>
      </c>
    </row>
    <row r="19" spans="1:11" x14ac:dyDescent="0.2">
      <c r="A19" s="35">
        <v>45748</v>
      </c>
      <c r="B19" s="36">
        <f>IF('Federalist2.eth Cumulative'!B19 &gt; 10000000, 10000000, 'Federalist2.eth Cumulative'!B19 )</f>
        <v>10784.918959071658</v>
      </c>
      <c r="C19" s="36">
        <f>IF('Federalist2.eth Cumulative'!C19 &gt; 10000000, 10000000, 'Federalist2.eth Cumulative'!C19 )</f>
        <v>26232.638834255456</v>
      </c>
      <c r="D19" s="36">
        <f>IF('Federalist2.eth Cumulative'!D19 &gt; 10000000, 10000000, 'Federalist2.eth Cumulative'!D19 )</f>
        <v>65541.660918317997</v>
      </c>
      <c r="E19" s="36">
        <f>IF('Federalist2.eth Cumulative'!E19 &gt; 10000000, 10000000, 'Federalist2.eth Cumulative'!E19 )</f>
        <v>162596.50033570276</v>
      </c>
      <c r="F19" s="36">
        <f>IF('Federalist2.eth Cumulative'!F19 &gt; 10000000, 10000000, 'Federalist2.eth Cumulative'!F19 )</f>
        <v>393504.50134277344</v>
      </c>
      <c r="G19" s="36">
        <f>IF('Federalist2.eth Cumulative'!G19 &gt; 10000000, 10000000, 'Federalist2.eth Cumulative'!G19 )</f>
        <v>921837.20368547807</v>
      </c>
      <c r="H19" s="36">
        <f>IF('Federalist2.eth Cumulative'!H19 &gt; 10000000, 10000000, 'Federalist2.eth Cumulative'!H19 )</f>
        <v>2085051.0803857222</v>
      </c>
      <c r="I19" s="36">
        <f>IF('Federalist2.eth Cumulative'!I19 &gt; 10000000, 10000000, 'Federalist2.eth Cumulative'!I19 )</f>
        <v>4553607.4161222866</v>
      </c>
      <c r="J19" s="36">
        <f>IF('Federalist2.eth Cumulative'!J19 &gt; 10000000, 10000000, 'Federalist2.eth Cumulative'!J19 )</f>
        <v>9614380.4522540309</v>
      </c>
      <c r="K19" s="36">
        <f>IF('Federalist2.eth Cumulative'!K19 &gt; 10000000, 10000000, 'Federalist2.eth Cumulative'!K19 )</f>
        <v>10000000</v>
      </c>
    </row>
    <row r="20" spans="1:11" x14ac:dyDescent="0.2">
      <c r="A20" s="35">
        <v>45778</v>
      </c>
      <c r="B20" s="36">
        <f>IF('Federalist2.eth Cumulative'!B20 &gt; 10000000, 10000000, 'Federalist2.eth Cumulative'!B20 )</f>
        <v>12163.410854978825</v>
      </c>
      <c r="C20" s="36">
        <f>IF('Federalist2.eth Cumulative'!C20 &gt; 10000000, 10000000, 'Federalist2.eth Cumulative'!C20 )</f>
        <v>31779.166601106546</v>
      </c>
      <c r="D20" s="36">
        <f>IF('Federalist2.eth Cumulative'!D20 &gt; 10000000, 10000000, 'Federalist2.eth Cumulative'!D20 )</f>
        <v>85504.159193813393</v>
      </c>
      <c r="E20" s="36">
        <f>IF('Federalist2.eth Cumulative'!E20 &gt; 10000000, 10000000, 'Federalist2.eth Cumulative'!E20 )</f>
        <v>227935.10046998385</v>
      </c>
      <c r="F20" s="36">
        <f>IF('Federalist2.eth Cumulative'!F20 &gt; 10000000, 10000000, 'Federalist2.eth Cumulative'!F20 )</f>
        <v>590556.75201416016</v>
      </c>
      <c r="G20" s="36">
        <f>IF('Federalist2.eth Cumulative'!G20 &gt; 10000000, 10000000, 'Federalist2.eth Cumulative'!G20 )</f>
        <v>1475239.5258967651</v>
      </c>
      <c r="H20" s="36">
        <f>IF('Federalist2.eth Cumulative'!H20 &gt; 10000000, 10000000, 'Federalist2.eth Cumulative'!H20 )</f>
        <v>3544886.8366557276</v>
      </c>
      <c r="I20" s="36">
        <f>IF('Federalist2.eth Cumulative'!I20 &gt; 10000000, 10000000, 'Federalist2.eth Cumulative'!I20 )</f>
        <v>8196793.349020116</v>
      </c>
      <c r="J20" s="36">
        <f>IF('Federalist2.eth Cumulative'!J20 &gt; 10000000, 10000000, 'Federalist2.eth Cumulative'!J20 )</f>
        <v>10000000</v>
      </c>
      <c r="K20" s="36">
        <f>IF('Federalist2.eth Cumulative'!K20 &gt; 10000000, 10000000, 'Federalist2.eth Cumulative'!K20 )</f>
        <v>10000000</v>
      </c>
    </row>
    <row r="21" spans="1:11" x14ac:dyDescent="0.2">
      <c r="A21" s="35">
        <v>45809</v>
      </c>
      <c r="B21" s="36">
        <f>IF('Federalist2.eth Cumulative'!B21 &gt; 10000000, 10000000, 'Federalist2.eth Cumulative'!B21 )</f>
        <v>13679.751940476708</v>
      </c>
      <c r="C21" s="36">
        <f>IF('Federalist2.eth Cumulative'!C21 &gt; 10000000, 10000000, 'Federalist2.eth Cumulative'!C21 )</f>
        <v>38434.999921327857</v>
      </c>
      <c r="D21" s="36">
        <f>IF('Federalist2.eth Cumulative'!D21 &gt; 10000000, 10000000, 'Federalist2.eth Cumulative'!D21 )</f>
        <v>111455.40695195741</v>
      </c>
      <c r="E21" s="36">
        <f>IF('Federalist2.eth Cumulative'!E21 &gt; 10000000, 10000000, 'Federalist2.eth Cumulative'!E21 )</f>
        <v>319409.14065797738</v>
      </c>
      <c r="F21" s="36">
        <f>IF('Federalist2.eth Cumulative'!F21 &gt; 10000000, 10000000, 'Federalist2.eth Cumulative'!F21 )</f>
        <v>886135.12802124023</v>
      </c>
      <c r="G21" s="36">
        <f>IF('Federalist2.eth Cumulative'!G21 &gt; 10000000, 10000000, 'Federalist2.eth Cumulative'!G21 )</f>
        <v>2360683.2414348242</v>
      </c>
      <c r="H21" s="36">
        <f>IF('Federalist2.eth Cumulative'!H21 &gt; 10000000, 10000000, 'Federalist2.eth Cumulative'!H21 )</f>
        <v>6026607.6223147362</v>
      </c>
      <c r="I21" s="36">
        <f>IF('Federalist2.eth Cumulative'!I21 &gt; 10000000, 10000000, 'Federalist2.eth Cumulative'!I21 )</f>
        <v>10000000</v>
      </c>
      <c r="J21" s="36">
        <f>IF('Federalist2.eth Cumulative'!J21 &gt; 10000000, 10000000, 'Federalist2.eth Cumulative'!J21 )</f>
        <v>10000000</v>
      </c>
      <c r="K21" s="36">
        <f>IF('Federalist2.eth Cumulative'!K21 &gt; 10000000, 10000000, 'Federalist2.eth Cumulative'!K21 )</f>
        <v>10000000</v>
      </c>
    </row>
    <row r="22" spans="1:11" x14ac:dyDescent="0.2">
      <c r="A22" s="35">
        <v>45839</v>
      </c>
      <c r="B22" s="36">
        <f>IF('Federalist2.eth Cumulative'!B22 &gt; 10000000, 10000000, 'Federalist2.eth Cumulative'!B22 )</f>
        <v>15347.727134524381</v>
      </c>
      <c r="C22" s="36">
        <f>IF('Federalist2.eth Cumulative'!C22 &gt; 10000000, 10000000, 'Federalist2.eth Cumulative'!C22 )</f>
        <v>46421.999905593431</v>
      </c>
      <c r="D22" s="36">
        <f>IF('Federalist2.eth Cumulative'!D22 &gt; 10000000, 10000000, 'Federalist2.eth Cumulative'!D22 )</f>
        <v>145192.02903754465</v>
      </c>
      <c r="E22" s="36">
        <f>IF('Federalist2.eth Cumulative'!E22 &gt; 10000000, 10000000, 'Federalist2.eth Cumulative'!E22 )</f>
        <v>447472.79692116828</v>
      </c>
      <c r="F22" s="36">
        <f>IF('Federalist2.eth Cumulative'!F22 &gt; 10000000, 10000000, 'Federalist2.eth Cumulative'!F22 )</f>
        <v>1329502.6920318604</v>
      </c>
      <c r="G22" s="36">
        <f>IF('Federalist2.eth Cumulative'!G22 &gt; 10000000, 10000000, 'Federalist2.eth Cumulative'!G22 )</f>
        <v>3777393.1862957189</v>
      </c>
      <c r="H22" s="36">
        <f>IF('Federalist2.eth Cumulative'!H22 &gt; 10000000, 10000000, 'Federalist2.eth Cumulative'!H22 )</f>
        <v>10000000</v>
      </c>
      <c r="I22" s="36">
        <f>IF('Federalist2.eth Cumulative'!I22 &gt; 10000000, 10000000, 'Federalist2.eth Cumulative'!I22 )</f>
        <v>10000000</v>
      </c>
      <c r="J22" s="36">
        <f>IF('Federalist2.eth Cumulative'!J22 &gt; 10000000, 10000000, 'Federalist2.eth Cumulative'!J22 )</f>
        <v>10000000</v>
      </c>
      <c r="K22" s="36">
        <f>IF('Federalist2.eth Cumulative'!K22 &gt; 10000000, 10000000, 'Federalist2.eth Cumulative'!K22 )</f>
        <v>10000000</v>
      </c>
    </row>
    <row r="23" spans="1:11" x14ac:dyDescent="0.2">
      <c r="A23" s="35">
        <v>45870</v>
      </c>
      <c r="B23" s="36">
        <f>IF('Federalist2.eth Cumulative'!B23 &gt; 10000000, 10000000, 'Federalist2.eth Cumulative'!B23 )</f>
        <v>17182.499847976818</v>
      </c>
      <c r="C23" s="36">
        <f>IF('Federalist2.eth Cumulative'!C23 &gt; 10000000, 10000000, 'Federalist2.eth Cumulative'!C23 )</f>
        <v>56006.399886712119</v>
      </c>
      <c r="D23" s="36">
        <f>IF('Federalist2.eth Cumulative'!D23 &gt; 10000000, 10000000, 'Federalist2.eth Cumulative'!D23 )</f>
        <v>189049.63774880805</v>
      </c>
      <c r="E23" s="36">
        <f>IF('Federalist2.eth Cumulative'!E23 &gt; 10000000, 10000000, 'Federalist2.eth Cumulative'!E23 )</f>
        <v>626761.91568963556</v>
      </c>
      <c r="F23" s="36">
        <f>IF('Federalist2.eth Cumulative'!F23 &gt; 10000000, 10000000, 'Federalist2.eth Cumulative'!F23 )</f>
        <v>1994554.0380477905</v>
      </c>
      <c r="G23" s="36">
        <f>IF('Federalist2.eth Cumulative'!G23 &gt; 10000000, 10000000, 'Federalist2.eth Cumulative'!G23 )</f>
        <v>6044129.098073151</v>
      </c>
      <c r="H23" s="36">
        <f>IF('Federalist2.eth Cumulative'!H23 &gt; 10000000, 10000000, 'Federalist2.eth Cumulative'!H23 )</f>
        <v>10000000</v>
      </c>
      <c r="I23" s="36">
        <f>IF('Federalist2.eth Cumulative'!I23 &gt; 10000000, 10000000, 'Federalist2.eth Cumulative'!I23 )</f>
        <v>10000000</v>
      </c>
      <c r="J23" s="36">
        <f>IF('Federalist2.eth Cumulative'!J23 &gt; 10000000, 10000000, 'Federalist2.eth Cumulative'!J23 )</f>
        <v>10000000</v>
      </c>
      <c r="K23" s="36">
        <f>IF('Federalist2.eth Cumulative'!K23 &gt; 10000000, 10000000, 'Federalist2.eth Cumulative'!K23 )</f>
        <v>10000000</v>
      </c>
    </row>
    <row r="24" spans="1:11" x14ac:dyDescent="0.2">
      <c r="A24" s="35">
        <v>45901</v>
      </c>
      <c r="B24" s="36">
        <f>IF('Federalist2.eth Cumulative'!B24 &gt; 10000000, 10000000, 'Federalist2.eth Cumulative'!B24 )</f>
        <v>19200.749832774502</v>
      </c>
      <c r="C24" s="36">
        <f>IF('Federalist2.eth Cumulative'!C24 &gt; 10000000, 10000000, 'Federalist2.eth Cumulative'!C24 )</f>
        <v>67507.679864054546</v>
      </c>
      <c r="D24" s="36">
        <f>IF('Federalist2.eth Cumulative'!D24 &gt; 10000000, 10000000, 'Federalist2.eth Cumulative'!D24 )</f>
        <v>246064.52907345048</v>
      </c>
      <c r="E24" s="36">
        <f>IF('Federalist2.eth Cumulative'!E24 &gt; 10000000, 10000000, 'Federalist2.eth Cumulative'!E24 )</f>
        <v>877766.68196548976</v>
      </c>
      <c r="F24" s="36">
        <f>IF('Federalist2.eth Cumulative'!F24 &gt; 10000000, 10000000, 'Federalist2.eth Cumulative'!F24 )</f>
        <v>2992131.0570716858</v>
      </c>
      <c r="G24" s="36">
        <f>IF('Federalist2.eth Cumulative'!G24 &gt; 10000000, 10000000, 'Federalist2.eth Cumulative'!G24 )</f>
        <v>9670906.5569170415</v>
      </c>
      <c r="H24" s="36">
        <f>IF('Federalist2.eth Cumulative'!H24 &gt; 10000000, 10000000, 'Federalist2.eth Cumulative'!H24 )</f>
        <v>10000000</v>
      </c>
      <c r="I24" s="36">
        <f>IF('Federalist2.eth Cumulative'!I24 &gt; 10000000, 10000000, 'Federalist2.eth Cumulative'!I24 )</f>
        <v>10000000</v>
      </c>
      <c r="J24" s="36">
        <f>IF('Federalist2.eth Cumulative'!J24 &gt; 10000000, 10000000, 'Federalist2.eth Cumulative'!J24 )</f>
        <v>10000000</v>
      </c>
      <c r="K24" s="36">
        <f>IF('Federalist2.eth Cumulative'!K24 &gt; 10000000, 10000000, 'Federalist2.eth Cumulative'!K24 )</f>
        <v>10000000</v>
      </c>
    </row>
    <row r="25" spans="1:11" x14ac:dyDescent="0.2">
      <c r="A25" s="35">
        <v>45931</v>
      </c>
      <c r="B25" s="36">
        <f>IF('Federalist2.eth Cumulative'!B25 &gt; 10000000, 10000000, 'Federalist2.eth Cumulative'!B25 )</f>
        <v>21420.824816051954</v>
      </c>
      <c r="C25" s="36">
        <f>IF('Federalist2.eth Cumulative'!C25 &gt; 10000000, 10000000, 'Federalist2.eth Cumulative'!C25 )</f>
        <v>81309.215836865449</v>
      </c>
      <c r="D25" s="36">
        <f>IF('Federalist2.eth Cumulative'!D25 &gt; 10000000, 10000000, 'Federalist2.eth Cumulative'!D25 )</f>
        <v>320183.88779548567</v>
      </c>
      <c r="E25" s="36">
        <f>IF('Federalist2.eth Cumulative'!E25 &gt; 10000000, 10000000, 'Federalist2.eth Cumulative'!E25 )</f>
        <v>1229173.3547516856</v>
      </c>
      <c r="F25" s="36">
        <f>IF('Federalist2.eth Cumulative'!F25 &gt; 10000000, 10000000, 'Federalist2.eth Cumulative'!F25 )</f>
        <v>4488496.5856075287</v>
      </c>
      <c r="G25" s="36">
        <f>IF('Federalist2.eth Cumulative'!G25 &gt; 10000000, 10000000, 'Federalist2.eth Cumulative'!G25 )</f>
        <v>10000000</v>
      </c>
      <c r="H25" s="36">
        <f>IF('Federalist2.eth Cumulative'!H25 &gt; 10000000, 10000000, 'Federalist2.eth Cumulative'!H25 )</f>
        <v>10000000</v>
      </c>
      <c r="I25" s="36">
        <f>IF('Federalist2.eth Cumulative'!I25 &gt; 10000000, 10000000, 'Federalist2.eth Cumulative'!I25 )</f>
        <v>10000000</v>
      </c>
      <c r="J25" s="36">
        <f>IF('Federalist2.eth Cumulative'!J25 &gt; 10000000, 10000000, 'Federalist2.eth Cumulative'!J25 )</f>
        <v>10000000</v>
      </c>
      <c r="K25" s="36">
        <f>IF('Federalist2.eth Cumulative'!K25 &gt; 10000000, 10000000, 'Federalist2.eth Cumulative'!K25 )</f>
        <v>10000000</v>
      </c>
    </row>
    <row r="26" spans="1:11" x14ac:dyDescent="0.2">
      <c r="A26" s="35">
        <v>45962</v>
      </c>
      <c r="B26" s="36">
        <f>IF('Federalist2.eth Cumulative'!B26 &gt; 10000000, 10000000, 'Federalist2.eth Cumulative'!B26 )</f>
        <v>23862.907297657152</v>
      </c>
      <c r="C26" s="36">
        <f>IF('Federalist2.eth Cumulative'!C26 &gt; 10000000, 10000000, 'Federalist2.eth Cumulative'!C26 )</f>
        <v>97871.05900423853</v>
      </c>
      <c r="D26" s="36">
        <f>IF('Federalist2.eth Cumulative'!D26 &gt; 10000000, 10000000, 'Federalist2.eth Cumulative'!D26 )</f>
        <v>416539.05413413141</v>
      </c>
      <c r="E26" s="36">
        <f>IF('Federalist2.eth Cumulative'!E26 &gt; 10000000, 10000000, 'Federalist2.eth Cumulative'!E26 )</f>
        <v>1721142.6966523598</v>
      </c>
      <c r="F26" s="36">
        <f>IF('Federalist2.eth Cumulative'!F26 &gt; 10000000, 10000000, 'Federalist2.eth Cumulative'!F26 )</f>
        <v>6733044.878411293</v>
      </c>
      <c r="G26" s="36">
        <f>IF('Federalist2.eth Cumulative'!G26 &gt; 10000000, 10000000, 'Federalist2.eth Cumulative'!G26 )</f>
        <v>10000000</v>
      </c>
      <c r="H26" s="36">
        <f>IF('Federalist2.eth Cumulative'!H26 &gt; 10000000, 10000000, 'Federalist2.eth Cumulative'!H26 )</f>
        <v>10000000</v>
      </c>
      <c r="I26" s="36">
        <f>IF('Federalist2.eth Cumulative'!I26 &gt; 10000000, 10000000, 'Federalist2.eth Cumulative'!I26 )</f>
        <v>10000000</v>
      </c>
      <c r="J26" s="36">
        <f>IF('Federalist2.eth Cumulative'!J26 &gt; 10000000, 10000000, 'Federalist2.eth Cumulative'!J26 )</f>
        <v>10000000</v>
      </c>
      <c r="K26" s="36">
        <f>IF('Federalist2.eth Cumulative'!K26 &gt; 10000000, 10000000, 'Federalist2.eth Cumulative'!K26 )</f>
        <v>10000000</v>
      </c>
    </row>
    <row r="27" spans="1:11" x14ac:dyDescent="0.2">
      <c r="A27" s="35">
        <v>45992</v>
      </c>
      <c r="B27" s="36">
        <f>IF('Federalist2.eth Cumulative'!B27 &gt; 10000000, 10000000, 'Federalist2.eth Cumulative'!B27 )</f>
        <v>26549.19802742287</v>
      </c>
      <c r="C27" s="36">
        <f>IF('Federalist2.eth Cumulative'!C27 &gt; 10000000, 10000000, 'Federalist2.eth Cumulative'!C27 )</f>
        <v>117745.27080508623</v>
      </c>
      <c r="D27" s="36">
        <f>IF('Federalist2.eth Cumulative'!D27 &gt; 10000000, 10000000, 'Federalist2.eth Cumulative'!D27 )</f>
        <v>541800.77037437086</v>
      </c>
      <c r="E27" s="36">
        <f>IF('Federalist2.eth Cumulative'!E27 &gt; 10000000, 10000000, 'Federalist2.eth Cumulative'!E27 )</f>
        <v>2409899.7753133038</v>
      </c>
      <c r="F27" s="36">
        <f>IF('Federalist2.eth Cumulative'!F27 &gt; 10000000, 10000000, 'Federalist2.eth Cumulative'!F27 )</f>
        <v>10000000</v>
      </c>
      <c r="G27" s="36">
        <f>IF('Federalist2.eth Cumulative'!G27 &gt; 10000000, 10000000, 'Federalist2.eth Cumulative'!G27 )</f>
        <v>10000000</v>
      </c>
      <c r="H27" s="36">
        <f>IF('Federalist2.eth Cumulative'!H27 &gt; 10000000, 10000000, 'Federalist2.eth Cumulative'!H27 )</f>
        <v>10000000</v>
      </c>
      <c r="I27" s="36">
        <f>IF('Federalist2.eth Cumulative'!I27 &gt; 10000000, 10000000, 'Federalist2.eth Cumulative'!I27 )</f>
        <v>10000000</v>
      </c>
      <c r="J27" s="36">
        <f>IF('Federalist2.eth Cumulative'!J27 &gt; 10000000, 10000000, 'Federalist2.eth Cumulative'!J27 )</f>
        <v>10000000</v>
      </c>
      <c r="K27" s="36">
        <f>IF('Federalist2.eth Cumulative'!K27 &gt; 10000000, 10000000, 'Federalist2.eth Cumulative'!K27 )</f>
        <v>10000000</v>
      </c>
    </row>
    <row r="28" spans="1:11" x14ac:dyDescent="0.2">
      <c r="A28" s="35">
        <v>46023</v>
      </c>
      <c r="B28" s="36">
        <f>IF('Federalist2.eth Cumulative'!B28 &gt; 10000000, 10000000, 'Federalist2.eth Cumulative'!B28 )</f>
        <v>29504.11783016516</v>
      </c>
      <c r="C28" s="36">
        <f>IF('Federalist2.eth Cumulative'!C28 &gt; 10000000, 10000000, 'Federalist2.eth Cumulative'!C28 )</f>
        <v>141594.32496610348</v>
      </c>
      <c r="D28" s="36">
        <f>IF('Federalist2.eth Cumulative'!D28 &gt; 10000000, 10000000, 'Federalist2.eth Cumulative'!D28 )</f>
        <v>704641.0014866821</v>
      </c>
      <c r="E28" s="36">
        <f>IF('Federalist2.eth Cumulative'!E28 &gt; 10000000, 10000000, 'Federalist2.eth Cumulative'!E28 )</f>
        <v>3374159.685438625</v>
      </c>
      <c r="F28" s="36">
        <f>IF('Federalist2.eth Cumulative'!F28 &gt; 10000000, 10000000, 'Federalist2.eth Cumulative'!F28 )</f>
        <v>10000000</v>
      </c>
      <c r="G28" s="36">
        <f>IF('Federalist2.eth Cumulative'!G28 &gt; 10000000, 10000000, 'Federalist2.eth Cumulative'!G28 )</f>
        <v>10000000</v>
      </c>
      <c r="H28" s="36">
        <f>IF('Federalist2.eth Cumulative'!H28 &gt; 10000000, 10000000, 'Federalist2.eth Cumulative'!H28 )</f>
        <v>10000000</v>
      </c>
      <c r="I28" s="36">
        <f>IF('Federalist2.eth Cumulative'!I28 &gt; 10000000, 10000000, 'Federalist2.eth Cumulative'!I28 )</f>
        <v>10000000</v>
      </c>
      <c r="J28" s="36">
        <f>IF('Federalist2.eth Cumulative'!J28 &gt; 10000000, 10000000, 'Federalist2.eth Cumulative'!J28 )</f>
        <v>10000000</v>
      </c>
      <c r="K28" s="36">
        <f>IF('Federalist2.eth Cumulative'!K28 &gt; 10000000, 10000000, 'Federalist2.eth Cumulative'!K28 )</f>
        <v>10000000</v>
      </c>
    </row>
    <row r="29" spans="1:11" x14ac:dyDescent="0.2">
      <c r="A29" s="35">
        <v>46054</v>
      </c>
      <c r="B29" s="36">
        <f>IF('Federalist2.eth Cumulative'!B29 &gt; 10000000, 10000000, 'Federalist2.eth Cumulative'!B29 )</f>
        <v>32754.529613181679</v>
      </c>
      <c r="C29" s="36">
        <f>IF('Federalist2.eth Cumulative'!C29 &gt; 10000000, 10000000, 'Federalist2.eth Cumulative'!C29 )</f>
        <v>170213.18995932417</v>
      </c>
      <c r="D29" s="36">
        <f>IF('Federalist2.eth Cumulative'!D29 &gt; 10000000, 10000000, 'Federalist2.eth Cumulative'!D29 )</f>
        <v>916333.30193268682</v>
      </c>
      <c r="E29" s="36">
        <f>IF('Federalist2.eth Cumulative'!E29 &gt; 10000000, 10000000, 'Federalist2.eth Cumulative'!E29 )</f>
        <v>4724123.5596140744</v>
      </c>
      <c r="F29" s="36">
        <f>IF('Federalist2.eth Cumulative'!F29 &gt; 10000000, 10000000, 'Federalist2.eth Cumulative'!F29 )</f>
        <v>10000000</v>
      </c>
      <c r="G29" s="36">
        <f>IF('Federalist2.eth Cumulative'!G29 &gt; 10000000, 10000000, 'Federalist2.eth Cumulative'!G29 )</f>
        <v>10000000</v>
      </c>
      <c r="H29" s="36">
        <f>IF('Federalist2.eth Cumulative'!H29 &gt; 10000000, 10000000, 'Federalist2.eth Cumulative'!H29 )</f>
        <v>10000000</v>
      </c>
      <c r="I29" s="36">
        <f>IF('Federalist2.eth Cumulative'!I29 &gt; 10000000, 10000000, 'Federalist2.eth Cumulative'!I29 )</f>
        <v>10000000</v>
      </c>
      <c r="J29" s="36">
        <f>IF('Federalist2.eth Cumulative'!J29 &gt; 10000000, 10000000, 'Federalist2.eth Cumulative'!J29 )</f>
        <v>10000000</v>
      </c>
      <c r="K29" s="36">
        <f>IF('Federalist2.eth Cumulative'!K29 &gt; 10000000, 10000000, 'Federalist2.eth Cumulative'!K29 )</f>
        <v>10000000</v>
      </c>
    </row>
    <row r="30" spans="1:11" x14ac:dyDescent="0.2">
      <c r="A30" s="35">
        <v>46082</v>
      </c>
      <c r="B30" s="36">
        <f>IF('Federalist2.eth Cumulative'!B30 &gt; 10000000, 10000000, 'Federalist2.eth Cumulative'!B30 )</f>
        <v>36329.982574499852</v>
      </c>
      <c r="C30" s="36">
        <f>IF('Federalist2.eth Cumulative'!C30 &gt; 10000000, 10000000, 'Federalist2.eth Cumulative'!C30 )</f>
        <v>204555.82795118899</v>
      </c>
      <c r="D30" s="36">
        <f>IF('Federalist2.eth Cumulative'!D30 &gt; 10000000, 10000000, 'Federalist2.eth Cumulative'!D30 )</f>
        <v>1191533.292512493</v>
      </c>
      <c r="E30" s="36">
        <f>IF('Federalist2.eth Cumulative'!E30 &gt; 10000000, 10000000, 'Federalist2.eth Cumulative'!E30 )</f>
        <v>6614072.9834597036</v>
      </c>
      <c r="F30" s="36">
        <f>IF('Federalist2.eth Cumulative'!F30 &gt; 10000000, 10000000, 'Federalist2.eth Cumulative'!F30 )</f>
        <v>10000000</v>
      </c>
      <c r="G30" s="36">
        <f>IF('Federalist2.eth Cumulative'!G30 &gt; 10000000, 10000000, 'Federalist2.eth Cumulative'!G30 )</f>
        <v>10000000</v>
      </c>
      <c r="H30" s="36">
        <f>IF('Federalist2.eth Cumulative'!H30 &gt; 10000000, 10000000, 'Federalist2.eth Cumulative'!H30 )</f>
        <v>10000000</v>
      </c>
      <c r="I30" s="36">
        <f>IF('Federalist2.eth Cumulative'!I30 &gt; 10000000, 10000000, 'Federalist2.eth Cumulative'!I30 )</f>
        <v>10000000</v>
      </c>
      <c r="J30" s="36">
        <f>IF('Federalist2.eth Cumulative'!J30 &gt; 10000000, 10000000, 'Federalist2.eth Cumulative'!J30 )</f>
        <v>10000000</v>
      </c>
      <c r="K30" s="36">
        <f>IF('Federalist2.eth Cumulative'!K30 &gt; 10000000, 10000000, 'Federalist2.eth Cumulative'!K30 )</f>
        <v>10000000</v>
      </c>
    </row>
    <row r="31" spans="1:11" x14ac:dyDescent="0.2">
      <c r="A31" s="35">
        <v>46113</v>
      </c>
      <c r="B31" s="36">
        <f>IF('Federalist2.eth Cumulative'!B31 &gt; 10000000, 10000000, 'Federalist2.eth Cumulative'!B31 )</f>
        <v>40262.980831949841</v>
      </c>
      <c r="C31" s="36">
        <f>IF('Federalist2.eth Cumulative'!C31 &gt; 10000000, 10000000, 'Federalist2.eth Cumulative'!C31 )</f>
        <v>245766.99354142678</v>
      </c>
      <c r="D31" s="36">
        <f>IF('Federalist2.eth Cumulative'!D31 &gt; 10000000, 10000000, 'Federalist2.eth Cumulative'!D31 )</f>
        <v>1549293.2802662409</v>
      </c>
      <c r="E31" s="36">
        <f>IF('Federalist2.eth Cumulative'!E31 &gt; 10000000, 10000000, 'Federalist2.eth Cumulative'!E31 )</f>
        <v>9260002.1768435854</v>
      </c>
      <c r="F31" s="36">
        <f>IF('Federalist2.eth Cumulative'!F31 &gt; 10000000, 10000000, 'Federalist2.eth Cumulative'!F31 )</f>
        <v>10000000</v>
      </c>
      <c r="G31" s="36">
        <f>IF('Federalist2.eth Cumulative'!G31 &gt; 10000000, 10000000, 'Federalist2.eth Cumulative'!G31 )</f>
        <v>10000000</v>
      </c>
      <c r="H31" s="36">
        <f>IF('Federalist2.eth Cumulative'!H31 &gt; 10000000, 10000000, 'Federalist2.eth Cumulative'!H31 )</f>
        <v>10000000</v>
      </c>
      <c r="I31" s="36">
        <f>IF('Federalist2.eth Cumulative'!I31 &gt; 10000000, 10000000, 'Federalist2.eth Cumulative'!I31 )</f>
        <v>10000000</v>
      </c>
      <c r="J31" s="36">
        <f>IF('Federalist2.eth Cumulative'!J31 &gt; 10000000, 10000000, 'Federalist2.eth Cumulative'!J31 )</f>
        <v>10000000</v>
      </c>
      <c r="K31" s="36">
        <f>IF('Federalist2.eth Cumulative'!K31 &gt; 10000000, 10000000, 'Federalist2.eth Cumulative'!K31 )</f>
        <v>10000000</v>
      </c>
    </row>
    <row r="32" spans="1:11" x14ac:dyDescent="0.2">
      <c r="A32" s="35">
        <v>46143</v>
      </c>
      <c r="B32" s="36">
        <f>IF('Federalist2.eth Cumulative'!B32 &gt; 10000000, 10000000, 'Federalist2.eth Cumulative'!B32 )</f>
        <v>44589.278915144831</v>
      </c>
      <c r="C32" s="36">
        <f>IF('Federalist2.eth Cumulative'!C32 &gt; 10000000, 10000000, 'Federalist2.eth Cumulative'!C32 )</f>
        <v>295220.39224971214</v>
      </c>
      <c r="D32" s="36">
        <f>IF('Federalist2.eth Cumulative'!D32 &gt; 10000000, 10000000, 'Federalist2.eth Cumulative'!D32 )</f>
        <v>2014381.2643461132</v>
      </c>
      <c r="E32" s="36">
        <f>IF('Federalist2.eth Cumulative'!E32 &gt; 10000000, 10000000, 'Federalist2.eth Cumulative'!E32 )</f>
        <v>10000000</v>
      </c>
      <c r="F32" s="36">
        <f>IF('Federalist2.eth Cumulative'!F32 &gt; 10000000, 10000000, 'Federalist2.eth Cumulative'!F32 )</f>
        <v>10000000</v>
      </c>
      <c r="G32" s="36">
        <f>IF('Federalist2.eth Cumulative'!G32 &gt; 10000000, 10000000, 'Federalist2.eth Cumulative'!G32 )</f>
        <v>10000000</v>
      </c>
      <c r="H32" s="36">
        <f>IF('Federalist2.eth Cumulative'!H32 &gt; 10000000, 10000000, 'Federalist2.eth Cumulative'!H32 )</f>
        <v>10000000</v>
      </c>
      <c r="I32" s="36">
        <f>IF('Federalist2.eth Cumulative'!I32 &gt; 10000000, 10000000, 'Federalist2.eth Cumulative'!I32 )</f>
        <v>10000000</v>
      </c>
      <c r="J32" s="36">
        <f>IF('Federalist2.eth Cumulative'!J32 &gt; 10000000, 10000000, 'Federalist2.eth Cumulative'!J32 )</f>
        <v>10000000</v>
      </c>
      <c r="K32" s="36">
        <f>IF('Federalist2.eth Cumulative'!K32 &gt; 10000000, 10000000, 'Federalist2.eth Cumulative'!K32 )</f>
        <v>10000000</v>
      </c>
    </row>
    <row r="33" spans="1:11" x14ac:dyDescent="0.2">
      <c r="A33" s="35">
        <v>46174</v>
      </c>
      <c r="B33" s="36">
        <f>IF('Federalist2.eth Cumulative'!B33 &gt; 10000000, 10000000, 'Federalist2.eth Cumulative'!B33 )</f>
        <v>49348.20680665932</v>
      </c>
      <c r="C33" s="36">
        <f>IF('Federalist2.eth Cumulative'!C33 &gt; 10000000, 10000000, 'Federalist2.eth Cumulative'!C33 )</f>
        <v>354564.47069965454</v>
      </c>
      <c r="D33" s="36">
        <f>IF('Federalist2.eth Cumulative'!D33 &gt; 10000000, 10000000, 'Federalist2.eth Cumulative'!D33 )</f>
        <v>2618995.6436499469</v>
      </c>
      <c r="E33" s="36">
        <f>IF('Federalist2.eth Cumulative'!E33 &gt; 10000000, 10000000, 'Federalist2.eth Cumulative'!E33 )</f>
        <v>10000000</v>
      </c>
      <c r="F33" s="36">
        <f>IF('Federalist2.eth Cumulative'!F33 &gt; 10000000, 10000000, 'Federalist2.eth Cumulative'!F33 )</f>
        <v>10000000</v>
      </c>
      <c r="G33" s="36">
        <f>IF('Federalist2.eth Cumulative'!G33 &gt; 10000000, 10000000, 'Federalist2.eth Cumulative'!G33 )</f>
        <v>10000000</v>
      </c>
      <c r="H33" s="36">
        <f>IF('Federalist2.eth Cumulative'!H33 &gt; 10000000, 10000000, 'Federalist2.eth Cumulative'!H33 )</f>
        <v>10000000</v>
      </c>
      <c r="I33" s="36">
        <f>IF('Federalist2.eth Cumulative'!I33 &gt; 10000000, 10000000, 'Federalist2.eth Cumulative'!I33 )</f>
        <v>10000000</v>
      </c>
      <c r="J33" s="36">
        <f>IF('Federalist2.eth Cumulative'!J33 &gt; 10000000, 10000000, 'Federalist2.eth Cumulative'!J33 )</f>
        <v>10000000</v>
      </c>
      <c r="K33" s="36">
        <f>IF('Federalist2.eth Cumulative'!K33 &gt; 10000000, 10000000, 'Federalist2.eth Cumulative'!K33 )</f>
        <v>10000000</v>
      </c>
    </row>
    <row r="34" spans="1:11" x14ac:dyDescent="0.2">
      <c r="A34" s="35">
        <v>46204</v>
      </c>
      <c r="B34" s="36">
        <f>IF('Federalist2.eth Cumulative'!B34 &gt; 10000000, 10000000, 'Federalist2.eth Cumulative'!B34 )</f>
        <v>54583.027487325257</v>
      </c>
      <c r="C34" s="36">
        <f>IF('Federalist2.eth Cumulative'!C34 &gt; 10000000, 10000000, 'Federalist2.eth Cumulative'!C34 )</f>
        <v>425777.36483958544</v>
      </c>
      <c r="D34" s="36">
        <f>IF('Federalist2.eth Cumulative'!D34 &gt; 10000000, 10000000, 'Federalist2.eth Cumulative'!D34 )</f>
        <v>3404994.3367449311</v>
      </c>
      <c r="E34" s="36">
        <f>IF('Federalist2.eth Cumulative'!E34 &gt; 10000000, 10000000, 'Federalist2.eth Cumulative'!E34 )</f>
        <v>10000000</v>
      </c>
      <c r="F34" s="36">
        <f>IF('Federalist2.eth Cumulative'!F34 &gt; 10000000, 10000000, 'Federalist2.eth Cumulative'!F34 )</f>
        <v>10000000</v>
      </c>
      <c r="G34" s="36">
        <f>IF('Federalist2.eth Cumulative'!G34 &gt; 10000000, 10000000, 'Federalist2.eth Cumulative'!G34 )</f>
        <v>10000000</v>
      </c>
      <c r="H34" s="36">
        <f>IF('Federalist2.eth Cumulative'!H34 &gt; 10000000, 10000000, 'Federalist2.eth Cumulative'!H34 )</f>
        <v>10000000</v>
      </c>
      <c r="I34" s="36">
        <f>IF('Federalist2.eth Cumulative'!I34 &gt; 10000000, 10000000, 'Federalist2.eth Cumulative'!I34 )</f>
        <v>10000000</v>
      </c>
      <c r="J34" s="36">
        <f>IF('Federalist2.eth Cumulative'!J34 &gt; 10000000, 10000000, 'Federalist2.eth Cumulative'!J34 )</f>
        <v>10000000</v>
      </c>
      <c r="K34" s="36">
        <f>IF('Federalist2.eth Cumulative'!K34 &gt; 10000000, 10000000, 'Federalist2.eth Cumulative'!K34 )</f>
        <v>10000000</v>
      </c>
    </row>
    <row r="35" spans="1:11" x14ac:dyDescent="0.2">
      <c r="A35" s="35">
        <v>46235</v>
      </c>
      <c r="B35" s="36">
        <f>IF('Federalist2.eth Cumulative'!B35 &gt; 10000000, 10000000, 'Federalist2.eth Cumulative'!B35 )</f>
        <v>60341.330236057787</v>
      </c>
      <c r="C35" s="36">
        <f>IF('Federalist2.eth Cumulative'!C35 &gt; 10000000, 10000000, 'Federalist2.eth Cumulative'!C35 )</f>
        <v>511232.83780750248</v>
      </c>
      <c r="D35" s="36">
        <f>IF('Federalist2.eth Cumulative'!D35 &gt; 10000000, 10000000, 'Federalist2.eth Cumulative'!D35 )</f>
        <v>4426792.6377684101</v>
      </c>
      <c r="E35" s="36">
        <f>IF('Federalist2.eth Cumulative'!E35 &gt; 10000000, 10000000, 'Federalist2.eth Cumulative'!E35 )</f>
        <v>10000000</v>
      </c>
      <c r="F35" s="36">
        <f>IF('Federalist2.eth Cumulative'!F35 &gt; 10000000, 10000000, 'Federalist2.eth Cumulative'!F35 )</f>
        <v>10000000</v>
      </c>
      <c r="G35" s="36">
        <f>IF('Federalist2.eth Cumulative'!G35 &gt; 10000000, 10000000, 'Federalist2.eth Cumulative'!G35 )</f>
        <v>10000000</v>
      </c>
      <c r="H35" s="36">
        <f>IF('Federalist2.eth Cumulative'!H35 &gt; 10000000, 10000000, 'Federalist2.eth Cumulative'!H35 )</f>
        <v>10000000</v>
      </c>
      <c r="I35" s="36">
        <f>IF('Federalist2.eth Cumulative'!I35 &gt; 10000000, 10000000, 'Federalist2.eth Cumulative'!I35 )</f>
        <v>10000000</v>
      </c>
      <c r="J35" s="36">
        <f>IF('Federalist2.eth Cumulative'!J35 &gt; 10000000, 10000000, 'Federalist2.eth Cumulative'!J35 )</f>
        <v>10000000</v>
      </c>
      <c r="K35" s="36">
        <f>IF('Federalist2.eth Cumulative'!K35 &gt; 10000000, 10000000, 'Federalist2.eth Cumulative'!K35 )</f>
        <v>10000000</v>
      </c>
    </row>
    <row r="36" spans="1:11" x14ac:dyDescent="0.2">
      <c r="A36" s="35">
        <v>46266</v>
      </c>
      <c r="B36" s="36">
        <f>IF('Federalist2.eth Cumulative'!B36 &gt; 10000000, 10000000, 'Federalist2.eth Cumulative'!B36 )</f>
        <v>66675.463259663564</v>
      </c>
      <c r="C36" s="36">
        <f>IF('Federalist2.eth Cumulative'!C36 &gt; 10000000, 10000000, 'Federalist2.eth Cumulative'!C36 )</f>
        <v>613779.40536900295</v>
      </c>
      <c r="D36" s="36">
        <f>IF('Federalist2.eth Cumulative'!D36 &gt; 10000000, 10000000, 'Federalist2.eth Cumulative'!D36 )</f>
        <v>5755130.429098933</v>
      </c>
      <c r="E36" s="36">
        <f>IF('Federalist2.eth Cumulative'!E36 &gt; 10000000, 10000000, 'Federalist2.eth Cumulative'!E36 )</f>
        <v>10000000</v>
      </c>
      <c r="F36" s="36">
        <f>IF('Federalist2.eth Cumulative'!F36 &gt; 10000000, 10000000, 'Federalist2.eth Cumulative'!F36 )</f>
        <v>10000000</v>
      </c>
      <c r="G36" s="36">
        <f>IF('Federalist2.eth Cumulative'!G36 &gt; 10000000, 10000000, 'Federalist2.eth Cumulative'!G36 )</f>
        <v>10000000</v>
      </c>
      <c r="H36" s="36">
        <f>IF('Federalist2.eth Cumulative'!H36 &gt; 10000000, 10000000, 'Federalist2.eth Cumulative'!H36 )</f>
        <v>10000000</v>
      </c>
      <c r="I36" s="36">
        <f>IF('Federalist2.eth Cumulative'!I36 &gt; 10000000, 10000000, 'Federalist2.eth Cumulative'!I36 )</f>
        <v>10000000</v>
      </c>
      <c r="J36" s="36">
        <f>IF('Federalist2.eth Cumulative'!J36 &gt; 10000000, 10000000, 'Federalist2.eth Cumulative'!J36 )</f>
        <v>10000000</v>
      </c>
      <c r="K36" s="36">
        <f>IF('Federalist2.eth Cumulative'!K36 &gt; 10000000, 10000000, 'Federalist2.eth Cumulative'!K36 )</f>
        <v>10000000</v>
      </c>
    </row>
    <row r="37" spans="1:11" x14ac:dyDescent="0.2">
      <c r="A37" s="35">
        <v>46296</v>
      </c>
      <c r="B37" s="36">
        <f>IF('Federalist2.eth Cumulative'!B37 &gt; 10000000, 10000000, 'Federalist2.eth Cumulative'!B37 )</f>
        <v>73643.00958562993</v>
      </c>
      <c r="C37" s="36">
        <f>IF('Federalist2.eth Cumulative'!C37 &gt; 10000000, 10000000, 'Federalist2.eth Cumulative'!C37 )</f>
        <v>736835.28644280357</v>
      </c>
      <c r="D37" s="36">
        <f>IF('Federalist2.eth Cumulative'!D37 &gt; 10000000, 10000000, 'Federalist2.eth Cumulative'!D37 )</f>
        <v>7481969.5578286136</v>
      </c>
      <c r="E37" s="36">
        <f>IF('Federalist2.eth Cumulative'!E37 &gt; 10000000, 10000000, 'Federalist2.eth Cumulative'!E37 )</f>
        <v>10000000</v>
      </c>
      <c r="F37" s="36">
        <f>IF('Federalist2.eth Cumulative'!F37 &gt; 10000000, 10000000, 'Federalist2.eth Cumulative'!F37 )</f>
        <v>10000000</v>
      </c>
      <c r="G37" s="36">
        <f>IF('Federalist2.eth Cumulative'!G37 &gt; 10000000, 10000000, 'Federalist2.eth Cumulative'!G37 )</f>
        <v>10000000</v>
      </c>
      <c r="H37" s="36">
        <f>IF('Federalist2.eth Cumulative'!H37 &gt; 10000000, 10000000, 'Federalist2.eth Cumulative'!H37 )</f>
        <v>10000000</v>
      </c>
      <c r="I37" s="36">
        <f>IF('Federalist2.eth Cumulative'!I37 &gt; 10000000, 10000000, 'Federalist2.eth Cumulative'!I37 )</f>
        <v>10000000</v>
      </c>
      <c r="J37" s="36">
        <f>IF('Federalist2.eth Cumulative'!J37 &gt; 10000000, 10000000, 'Federalist2.eth Cumulative'!J37 )</f>
        <v>10000000</v>
      </c>
      <c r="K37" s="36">
        <f>IF('Federalist2.eth Cumulative'!K37 &gt; 10000000, 10000000, 'Federalist2.eth Cumulative'!K37 )</f>
        <v>10000000</v>
      </c>
    </row>
    <row r="38" spans="1:11" x14ac:dyDescent="0.2">
      <c r="A38" s="35">
        <v>46327</v>
      </c>
      <c r="B38" s="36">
        <f>IF('Federalist2.eth Cumulative'!B38 &gt; 10000000, 10000000, 'Federalist2.eth Cumulative'!B38 )</f>
        <v>81307.310544192922</v>
      </c>
      <c r="C38" s="36">
        <f>IF('Federalist2.eth Cumulative'!C38 &gt; 10000000, 10000000, 'Federalist2.eth Cumulative'!C38 )</f>
        <v>884502.34373136424</v>
      </c>
      <c r="D38" s="36">
        <f>IF('Federalist2.eth Cumulative'!D38 &gt; 10000000, 10000000, 'Federalist2.eth Cumulative'!D38 )</f>
        <v>9726860.4251771979</v>
      </c>
      <c r="E38" s="36">
        <f>IF('Federalist2.eth Cumulative'!E38 &gt; 10000000, 10000000, 'Federalist2.eth Cumulative'!E38 )</f>
        <v>10000000</v>
      </c>
      <c r="F38" s="36">
        <f>IF('Federalist2.eth Cumulative'!F38 &gt; 10000000, 10000000, 'Federalist2.eth Cumulative'!F38 )</f>
        <v>10000000</v>
      </c>
      <c r="G38" s="36">
        <f>IF('Federalist2.eth Cumulative'!G38 &gt; 10000000, 10000000, 'Federalist2.eth Cumulative'!G38 )</f>
        <v>10000000</v>
      </c>
      <c r="H38" s="36">
        <f>IF('Federalist2.eth Cumulative'!H38 &gt; 10000000, 10000000, 'Federalist2.eth Cumulative'!H38 )</f>
        <v>10000000</v>
      </c>
      <c r="I38" s="36">
        <f>IF('Federalist2.eth Cumulative'!I38 &gt; 10000000, 10000000, 'Federalist2.eth Cumulative'!I38 )</f>
        <v>10000000</v>
      </c>
      <c r="J38" s="36">
        <f>IF('Federalist2.eth Cumulative'!J38 &gt; 10000000, 10000000, 'Federalist2.eth Cumulative'!J38 )</f>
        <v>10000000</v>
      </c>
      <c r="K38" s="36">
        <f>IF('Federalist2.eth Cumulative'!K38 &gt; 10000000, 10000000, 'Federalist2.eth Cumulative'!K38 )</f>
        <v>10000000</v>
      </c>
    </row>
    <row r="39" spans="1:11" x14ac:dyDescent="0.2">
      <c r="A39" s="35">
        <v>46357</v>
      </c>
      <c r="B39" s="36">
        <f>IF('Federalist2.eth Cumulative'!B39 &gt; 10000000, 10000000, 'Federalist2.eth Cumulative'!B39 )</f>
        <v>89738.041598612224</v>
      </c>
      <c r="C39" s="36">
        <f>IF('Federalist2.eth Cumulative'!C39 &gt; 10000000, 10000000, 'Federalist2.eth Cumulative'!C39 )</f>
        <v>1061702.8124776371</v>
      </c>
      <c r="D39" s="36">
        <f>IF('Federalist2.eth Cumulative'!D39 &gt; 10000000, 10000000, 'Federalist2.eth Cumulative'!D39 )</f>
        <v>10000000</v>
      </c>
      <c r="E39" s="36">
        <f>IF('Federalist2.eth Cumulative'!E39 &gt; 10000000, 10000000, 'Federalist2.eth Cumulative'!E39 )</f>
        <v>10000000</v>
      </c>
      <c r="F39" s="36">
        <f>IF('Federalist2.eth Cumulative'!F39 &gt; 10000000, 10000000, 'Federalist2.eth Cumulative'!F39 )</f>
        <v>10000000</v>
      </c>
      <c r="G39" s="36">
        <f>IF('Federalist2.eth Cumulative'!G39 &gt; 10000000, 10000000, 'Federalist2.eth Cumulative'!G39 )</f>
        <v>10000000</v>
      </c>
      <c r="H39" s="36">
        <f>IF('Federalist2.eth Cumulative'!H39 &gt; 10000000, 10000000, 'Federalist2.eth Cumulative'!H39 )</f>
        <v>10000000</v>
      </c>
      <c r="I39" s="36">
        <f>IF('Federalist2.eth Cumulative'!I39 &gt; 10000000, 10000000, 'Federalist2.eth Cumulative'!I39 )</f>
        <v>10000000</v>
      </c>
      <c r="J39" s="36">
        <f>IF('Federalist2.eth Cumulative'!J39 &gt; 10000000, 10000000, 'Federalist2.eth Cumulative'!J39 )</f>
        <v>10000000</v>
      </c>
      <c r="K39" s="36">
        <f>IF('Federalist2.eth Cumulative'!K39 &gt; 10000000, 10000000, 'Federalist2.eth Cumulative'!K39 )</f>
        <v>10000000</v>
      </c>
    </row>
    <row r="40" spans="1:11" x14ac:dyDescent="0.2">
      <c r="A40" s="35">
        <v>46388</v>
      </c>
      <c r="B40" s="36">
        <f>IF('Federalist2.eth Cumulative'!B40 &gt; 10000000, 10000000, 'Federalist2.eth Cumulative'!B40 )</f>
        <v>99011.845758473457</v>
      </c>
      <c r="C40" s="36">
        <f>IF('Federalist2.eth Cumulative'!C40 &gt; 10000000, 10000000, 'Federalist2.eth Cumulative'!C40 )</f>
        <v>1274343.3749731644</v>
      </c>
      <c r="D40" s="36">
        <f>IF('Federalist2.eth Cumulative'!D40 &gt; 10000000, 10000000, 'Federalist2.eth Cumulative'!D40 )</f>
        <v>10000000</v>
      </c>
      <c r="E40" s="36">
        <f>IF('Federalist2.eth Cumulative'!E40 &gt; 10000000, 10000000, 'Federalist2.eth Cumulative'!E40 )</f>
        <v>10000000</v>
      </c>
      <c r="F40" s="36">
        <f>IF('Federalist2.eth Cumulative'!F40 &gt; 10000000, 10000000, 'Federalist2.eth Cumulative'!F40 )</f>
        <v>10000000</v>
      </c>
      <c r="G40" s="36">
        <f>IF('Federalist2.eth Cumulative'!G40 &gt; 10000000, 10000000, 'Federalist2.eth Cumulative'!G40 )</f>
        <v>10000000</v>
      </c>
      <c r="H40" s="36">
        <f>IF('Federalist2.eth Cumulative'!H40 &gt; 10000000, 10000000, 'Federalist2.eth Cumulative'!H40 )</f>
        <v>10000000</v>
      </c>
      <c r="I40" s="36">
        <f>IF('Federalist2.eth Cumulative'!I40 &gt; 10000000, 10000000, 'Federalist2.eth Cumulative'!I40 )</f>
        <v>10000000</v>
      </c>
      <c r="J40" s="36">
        <f>IF('Federalist2.eth Cumulative'!J40 &gt; 10000000, 10000000, 'Federalist2.eth Cumulative'!J40 )</f>
        <v>10000000</v>
      </c>
      <c r="K40" s="36">
        <f>IF('Federalist2.eth Cumulative'!K40 &gt; 10000000, 10000000, 'Federalist2.eth Cumulative'!K40 )</f>
        <v>10000000</v>
      </c>
    </row>
    <row r="41" spans="1:11" x14ac:dyDescent="0.2">
      <c r="A41" s="35">
        <v>46419</v>
      </c>
      <c r="B41" s="36">
        <f>IF('Federalist2.eth Cumulative'!B41 &gt; 10000000, 10000000, 'Federalist2.eth Cumulative'!B41 )</f>
        <v>109213.03033432081</v>
      </c>
      <c r="C41" s="36">
        <f>IF('Federalist2.eth Cumulative'!C41 &gt; 10000000, 10000000, 'Federalist2.eth Cumulative'!C41 )</f>
        <v>1529512.0499677972</v>
      </c>
      <c r="D41" s="36">
        <f>IF('Federalist2.eth Cumulative'!D41 &gt; 10000000, 10000000, 'Federalist2.eth Cumulative'!D41 )</f>
        <v>10000000</v>
      </c>
      <c r="E41" s="36">
        <f>IF('Federalist2.eth Cumulative'!E41 &gt; 10000000, 10000000, 'Federalist2.eth Cumulative'!E41 )</f>
        <v>10000000</v>
      </c>
      <c r="F41" s="36">
        <f>IF('Federalist2.eth Cumulative'!F41 &gt; 10000000, 10000000, 'Federalist2.eth Cumulative'!F41 )</f>
        <v>10000000</v>
      </c>
      <c r="G41" s="36">
        <f>IF('Federalist2.eth Cumulative'!G41 &gt; 10000000, 10000000, 'Federalist2.eth Cumulative'!G41 )</f>
        <v>10000000</v>
      </c>
      <c r="H41" s="36">
        <f>IF('Federalist2.eth Cumulative'!H41 &gt; 10000000, 10000000, 'Federalist2.eth Cumulative'!H41 )</f>
        <v>10000000</v>
      </c>
      <c r="I41" s="36">
        <f>IF('Federalist2.eth Cumulative'!I41 &gt; 10000000, 10000000, 'Federalist2.eth Cumulative'!I41 )</f>
        <v>10000000</v>
      </c>
      <c r="J41" s="36">
        <f>IF('Federalist2.eth Cumulative'!J41 &gt; 10000000, 10000000, 'Federalist2.eth Cumulative'!J41 )</f>
        <v>10000000</v>
      </c>
      <c r="K41" s="36">
        <f>IF('Federalist2.eth Cumulative'!K41 &gt; 10000000, 10000000, 'Federalist2.eth Cumulative'!K41 )</f>
        <v>10000000</v>
      </c>
    </row>
    <row r="42" spans="1:11" x14ac:dyDescent="0.2">
      <c r="A42" s="35">
        <v>46447</v>
      </c>
      <c r="B42" s="36">
        <f>IF('Federalist2.eth Cumulative'!B42 &gt; 10000000, 10000000, 'Federalist2.eth Cumulative'!B42 )</f>
        <v>120434.3333677529</v>
      </c>
      <c r="C42" s="36">
        <f>IF('Federalist2.eth Cumulative'!C42 &gt; 10000000, 10000000, 'Federalist2.eth Cumulative'!C42 )</f>
        <v>1835714.4599613566</v>
      </c>
      <c r="D42" s="36">
        <f>IF('Federalist2.eth Cumulative'!D42 &gt; 10000000, 10000000, 'Federalist2.eth Cumulative'!D42 )</f>
        <v>10000000</v>
      </c>
      <c r="E42" s="36">
        <f>IF('Federalist2.eth Cumulative'!E42 &gt; 10000000, 10000000, 'Federalist2.eth Cumulative'!E42 )</f>
        <v>10000000</v>
      </c>
      <c r="F42" s="36">
        <f>IF('Federalist2.eth Cumulative'!F42 &gt; 10000000, 10000000, 'Federalist2.eth Cumulative'!F42 )</f>
        <v>10000000</v>
      </c>
      <c r="G42" s="36">
        <f>IF('Federalist2.eth Cumulative'!G42 &gt; 10000000, 10000000, 'Federalist2.eth Cumulative'!G42 )</f>
        <v>10000000</v>
      </c>
      <c r="H42" s="36">
        <f>IF('Federalist2.eth Cumulative'!H42 &gt; 10000000, 10000000, 'Federalist2.eth Cumulative'!H42 )</f>
        <v>10000000</v>
      </c>
      <c r="I42" s="36">
        <f>IF('Federalist2.eth Cumulative'!I42 &gt; 10000000, 10000000, 'Federalist2.eth Cumulative'!I42 )</f>
        <v>10000000</v>
      </c>
      <c r="J42" s="36">
        <f>IF('Federalist2.eth Cumulative'!J42 &gt; 10000000, 10000000, 'Federalist2.eth Cumulative'!J42 )</f>
        <v>10000000</v>
      </c>
      <c r="K42" s="36">
        <f>IF('Federalist2.eth Cumulative'!K42 &gt; 10000000, 10000000, 'Federalist2.eth Cumulative'!K42 )</f>
        <v>10000000</v>
      </c>
    </row>
    <row r="43" spans="1:11" x14ac:dyDescent="0.2">
      <c r="A43" s="35">
        <v>46478</v>
      </c>
      <c r="B43" s="36">
        <f>IF('Federalist2.eth Cumulative'!B43 &gt; 10000000, 10000000, 'Federalist2.eth Cumulative'!B43 )</f>
        <v>132777.76670452819</v>
      </c>
      <c r="C43" s="36">
        <f>IF('Federalist2.eth Cumulative'!C43 &gt; 10000000, 10000000, 'Federalist2.eth Cumulative'!C43 )</f>
        <v>2203157.351953628</v>
      </c>
      <c r="D43" s="36">
        <f>IF('Federalist2.eth Cumulative'!D43 &gt; 10000000, 10000000, 'Federalist2.eth Cumulative'!D43 )</f>
        <v>10000000</v>
      </c>
      <c r="E43" s="36">
        <f>IF('Federalist2.eth Cumulative'!E43 &gt; 10000000, 10000000, 'Federalist2.eth Cumulative'!E43 )</f>
        <v>10000000</v>
      </c>
      <c r="F43" s="36">
        <f>IF('Federalist2.eth Cumulative'!F43 &gt; 10000000, 10000000, 'Federalist2.eth Cumulative'!F43 )</f>
        <v>10000000</v>
      </c>
      <c r="G43" s="36">
        <f>IF('Federalist2.eth Cumulative'!G43 &gt; 10000000, 10000000, 'Federalist2.eth Cumulative'!G43 )</f>
        <v>10000000</v>
      </c>
      <c r="H43" s="36">
        <f>IF('Federalist2.eth Cumulative'!H43 &gt; 10000000, 10000000, 'Federalist2.eth Cumulative'!H43 )</f>
        <v>10000000</v>
      </c>
      <c r="I43" s="36">
        <f>IF('Federalist2.eth Cumulative'!I43 &gt; 10000000, 10000000, 'Federalist2.eth Cumulative'!I43 )</f>
        <v>10000000</v>
      </c>
      <c r="J43" s="36">
        <f>IF('Federalist2.eth Cumulative'!J43 &gt; 10000000, 10000000, 'Federalist2.eth Cumulative'!J43 )</f>
        <v>10000000</v>
      </c>
      <c r="K43" s="36">
        <f>IF('Federalist2.eth Cumulative'!K43 &gt; 10000000, 10000000, 'Federalist2.eth Cumulative'!K43 )</f>
        <v>10000000</v>
      </c>
    </row>
    <row r="44" spans="1:11" x14ac:dyDescent="0.2">
      <c r="A44" s="35">
        <v>46508</v>
      </c>
      <c r="B44" s="36">
        <f>IF('Federalist2.eth Cumulative'!B44 &gt; 10000000, 10000000, 'Federalist2.eth Cumulative'!B44 )</f>
        <v>146355.543374981</v>
      </c>
      <c r="C44" s="36">
        <f>IF('Federalist2.eth Cumulative'!C44 &gt; 10000000, 10000000, 'Federalist2.eth Cumulative'!C44 )</f>
        <v>2644088.8223443534</v>
      </c>
      <c r="D44" s="36">
        <f>IF('Federalist2.eth Cumulative'!D44 &gt; 10000000, 10000000, 'Federalist2.eth Cumulative'!D44 )</f>
        <v>10000000</v>
      </c>
      <c r="E44" s="36">
        <f>IF('Federalist2.eth Cumulative'!E44 &gt; 10000000, 10000000, 'Federalist2.eth Cumulative'!E44 )</f>
        <v>10000000</v>
      </c>
      <c r="F44" s="36">
        <f>IF('Federalist2.eth Cumulative'!F44 &gt; 10000000, 10000000, 'Federalist2.eth Cumulative'!F44 )</f>
        <v>10000000</v>
      </c>
      <c r="G44" s="36">
        <f>IF('Federalist2.eth Cumulative'!G44 &gt; 10000000, 10000000, 'Federalist2.eth Cumulative'!G44 )</f>
        <v>10000000</v>
      </c>
      <c r="H44" s="36">
        <f>IF('Federalist2.eth Cumulative'!H44 &gt; 10000000, 10000000, 'Federalist2.eth Cumulative'!H44 )</f>
        <v>10000000</v>
      </c>
      <c r="I44" s="36">
        <f>IF('Federalist2.eth Cumulative'!I44 &gt; 10000000, 10000000, 'Federalist2.eth Cumulative'!I44 )</f>
        <v>10000000</v>
      </c>
      <c r="J44" s="36">
        <f>IF('Federalist2.eth Cumulative'!J44 &gt; 10000000, 10000000, 'Federalist2.eth Cumulative'!J44 )</f>
        <v>10000000</v>
      </c>
      <c r="K44" s="36">
        <f>IF('Federalist2.eth Cumulative'!K44 &gt; 10000000, 10000000, 'Federalist2.eth Cumulative'!K44 )</f>
        <v>10000000</v>
      </c>
    </row>
    <row r="45" spans="1:11" x14ac:dyDescent="0.2">
      <c r="A45" s="35">
        <v>46539</v>
      </c>
      <c r="B45" s="36">
        <f>IF('Federalist2.eth Cumulative'!B45 &gt; 10000000, 10000000, 'Federalist2.eth Cumulative'!B45 )</f>
        <v>161291.09771247912</v>
      </c>
      <c r="C45" s="36">
        <f>IF('Federalist2.eth Cumulative'!C45 &gt; 10000000, 10000000, 'Federalist2.eth Cumulative'!C45 )</f>
        <v>3173206.586813224</v>
      </c>
      <c r="D45" s="36">
        <f>IF('Federalist2.eth Cumulative'!D45 &gt; 10000000, 10000000, 'Federalist2.eth Cumulative'!D45 )</f>
        <v>10000000</v>
      </c>
      <c r="E45" s="36">
        <f>IF('Federalist2.eth Cumulative'!E45 &gt; 10000000, 10000000, 'Federalist2.eth Cumulative'!E45 )</f>
        <v>10000000</v>
      </c>
      <c r="F45" s="36">
        <f>IF('Federalist2.eth Cumulative'!F45 &gt; 10000000, 10000000, 'Federalist2.eth Cumulative'!F45 )</f>
        <v>10000000</v>
      </c>
      <c r="G45" s="36">
        <f>IF('Federalist2.eth Cumulative'!G45 &gt; 10000000, 10000000, 'Federalist2.eth Cumulative'!G45 )</f>
        <v>10000000</v>
      </c>
      <c r="H45" s="36">
        <f>IF('Federalist2.eth Cumulative'!H45 &gt; 10000000, 10000000, 'Federalist2.eth Cumulative'!H45 )</f>
        <v>10000000</v>
      </c>
      <c r="I45" s="36">
        <f>IF('Federalist2.eth Cumulative'!I45 &gt; 10000000, 10000000, 'Federalist2.eth Cumulative'!I45 )</f>
        <v>10000000</v>
      </c>
      <c r="J45" s="36">
        <f>IF('Federalist2.eth Cumulative'!J45 &gt; 10000000, 10000000, 'Federalist2.eth Cumulative'!J45 )</f>
        <v>10000000</v>
      </c>
      <c r="K45" s="36">
        <f>IF('Federalist2.eth Cumulative'!K45 &gt; 10000000, 10000000, 'Federalist2.eth Cumulative'!K45 )</f>
        <v>10000000</v>
      </c>
    </row>
    <row r="46" spans="1:11" x14ac:dyDescent="0.2">
      <c r="A46" s="35">
        <v>46569</v>
      </c>
      <c r="B46" s="36">
        <f>IF('Federalist2.eth Cumulative'!B46 &gt; 10000000, 10000000, 'Federalist2.eth Cumulative'!B46 )</f>
        <v>177720.20748372705</v>
      </c>
      <c r="C46" s="36">
        <f>IF('Federalist2.eth Cumulative'!C46 &gt; 10000000, 10000000, 'Federalist2.eth Cumulative'!C46 )</f>
        <v>3808147.9041758687</v>
      </c>
      <c r="D46" s="36">
        <f>IF('Federalist2.eth Cumulative'!D46 &gt; 10000000, 10000000, 'Federalist2.eth Cumulative'!D46 )</f>
        <v>10000000</v>
      </c>
      <c r="E46" s="36">
        <f>IF('Federalist2.eth Cumulative'!E46 &gt; 10000000, 10000000, 'Federalist2.eth Cumulative'!E46 )</f>
        <v>10000000</v>
      </c>
      <c r="F46" s="36">
        <f>IF('Federalist2.eth Cumulative'!F46 &gt; 10000000, 10000000, 'Federalist2.eth Cumulative'!F46 )</f>
        <v>10000000</v>
      </c>
      <c r="G46" s="36">
        <f>IF('Federalist2.eth Cumulative'!G46 &gt; 10000000, 10000000, 'Federalist2.eth Cumulative'!G46 )</f>
        <v>10000000</v>
      </c>
      <c r="H46" s="36">
        <f>IF('Federalist2.eth Cumulative'!H46 &gt; 10000000, 10000000, 'Federalist2.eth Cumulative'!H46 )</f>
        <v>10000000</v>
      </c>
      <c r="I46" s="36">
        <f>IF('Federalist2.eth Cumulative'!I46 &gt; 10000000, 10000000, 'Federalist2.eth Cumulative'!I46 )</f>
        <v>10000000</v>
      </c>
      <c r="J46" s="36">
        <f>IF('Federalist2.eth Cumulative'!J46 &gt; 10000000, 10000000, 'Federalist2.eth Cumulative'!J46 )</f>
        <v>10000000</v>
      </c>
      <c r="K46" s="36">
        <f>IF('Federalist2.eth Cumulative'!K46 &gt; 10000000, 10000000, 'Federalist2.eth Cumulative'!K46 )</f>
        <v>10000000</v>
      </c>
    </row>
    <row r="47" spans="1:11" x14ac:dyDescent="0.2">
      <c r="A47" s="35">
        <v>46600</v>
      </c>
      <c r="B47" s="36">
        <f>IF('Federalist2.eth Cumulative'!B47 &gt; 10000000, 10000000, 'Federalist2.eth Cumulative'!B47 )</f>
        <v>195792.22823209976</v>
      </c>
      <c r="C47" s="36">
        <f>IF('Federalist2.eth Cumulative'!C47 &gt; 10000000, 10000000, 'Federalist2.eth Cumulative'!C47 )</f>
        <v>4570077.4850110421</v>
      </c>
      <c r="D47" s="36">
        <f>IF('Federalist2.eth Cumulative'!D47 &gt; 10000000, 10000000, 'Federalist2.eth Cumulative'!D47 )</f>
        <v>10000000</v>
      </c>
      <c r="E47" s="36">
        <f>IF('Federalist2.eth Cumulative'!E47 &gt; 10000000, 10000000, 'Federalist2.eth Cumulative'!E47 )</f>
        <v>10000000</v>
      </c>
      <c r="F47" s="36">
        <f>IF('Federalist2.eth Cumulative'!F47 &gt; 10000000, 10000000, 'Federalist2.eth Cumulative'!F47 )</f>
        <v>10000000</v>
      </c>
      <c r="G47" s="36">
        <f>IF('Federalist2.eth Cumulative'!G47 &gt; 10000000, 10000000, 'Federalist2.eth Cumulative'!G47 )</f>
        <v>10000000</v>
      </c>
      <c r="H47" s="36">
        <f>IF('Federalist2.eth Cumulative'!H47 &gt; 10000000, 10000000, 'Federalist2.eth Cumulative'!H47 )</f>
        <v>10000000</v>
      </c>
      <c r="I47" s="36">
        <f>IF('Federalist2.eth Cumulative'!I47 &gt; 10000000, 10000000, 'Federalist2.eth Cumulative'!I47 )</f>
        <v>10000000</v>
      </c>
      <c r="J47" s="36">
        <f>IF('Federalist2.eth Cumulative'!J47 &gt; 10000000, 10000000, 'Federalist2.eth Cumulative'!J47 )</f>
        <v>10000000</v>
      </c>
      <c r="K47" s="36">
        <f>IF('Federalist2.eth Cumulative'!K47 &gt; 10000000, 10000000, 'Federalist2.eth Cumulative'!K47 )</f>
        <v>10000000</v>
      </c>
    </row>
    <row r="48" spans="1:11" x14ac:dyDescent="0.2">
      <c r="A48" s="35">
        <v>46631</v>
      </c>
      <c r="B48" s="36">
        <f>IF('Federalist2.eth Cumulative'!B48 &gt; 10000000, 10000000, 'Federalist2.eth Cumulative'!B48 )</f>
        <v>215671.45105530976</v>
      </c>
      <c r="C48" s="36">
        <f>IF('Federalist2.eth Cumulative'!C48 &gt; 10000000, 10000000, 'Federalist2.eth Cumulative'!C48 )</f>
        <v>5484392.9820132498</v>
      </c>
      <c r="D48" s="36">
        <f>IF('Federalist2.eth Cumulative'!D48 &gt; 10000000, 10000000, 'Federalist2.eth Cumulative'!D48 )</f>
        <v>10000000</v>
      </c>
      <c r="E48" s="36">
        <f>IF('Federalist2.eth Cumulative'!E48 &gt; 10000000, 10000000, 'Federalist2.eth Cumulative'!E48 )</f>
        <v>10000000</v>
      </c>
      <c r="F48" s="36">
        <f>IF('Federalist2.eth Cumulative'!F48 &gt; 10000000, 10000000, 'Federalist2.eth Cumulative'!F48 )</f>
        <v>10000000</v>
      </c>
      <c r="G48" s="36">
        <f>IF('Federalist2.eth Cumulative'!G48 &gt; 10000000, 10000000, 'Federalist2.eth Cumulative'!G48 )</f>
        <v>10000000</v>
      </c>
      <c r="H48" s="36">
        <f>IF('Federalist2.eth Cumulative'!H48 &gt; 10000000, 10000000, 'Federalist2.eth Cumulative'!H48 )</f>
        <v>10000000</v>
      </c>
      <c r="I48" s="36">
        <f>IF('Federalist2.eth Cumulative'!I48 &gt; 10000000, 10000000, 'Federalist2.eth Cumulative'!I48 )</f>
        <v>10000000</v>
      </c>
      <c r="J48" s="36">
        <f>IF('Federalist2.eth Cumulative'!J48 &gt; 10000000, 10000000, 'Federalist2.eth Cumulative'!J48 )</f>
        <v>10000000</v>
      </c>
      <c r="K48" s="36">
        <f>IF('Federalist2.eth Cumulative'!K48 &gt; 10000000, 10000000, 'Federalist2.eth Cumulative'!K48 )</f>
        <v>10000000</v>
      </c>
    </row>
    <row r="49" spans="1:11" x14ac:dyDescent="0.2">
      <c r="A49" s="35">
        <v>46661</v>
      </c>
      <c r="B49" s="36">
        <f>IF('Federalist2.eth Cumulative'!B49 &gt; 10000000, 10000000, 'Federalist2.eth Cumulative'!B49 )</f>
        <v>237538.59616084077</v>
      </c>
      <c r="C49" s="36">
        <f>IF('Federalist2.eth Cumulative'!C49 &gt; 10000000, 10000000, 'Federalist2.eth Cumulative'!C49 )</f>
        <v>6581571.5784158995</v>
      </c>
      <c r="D49" s="36">
        <f>IF('Federalist2.eth Cumulative'!D49 &gt; 10000000, 10000000, 'Federalist2.eth Cumulative'!D49 )</f>
        <v>10000000</v>
      </c>
      <c r="E49" s="36">
        <f>IF('Federalist2.eth Cumulative'!E49 &gt; 10000000, 10000000, 'Federalist2.eth Cumulative'!E49 )</f>
        <v>10000000</v>
      </c>
      <c r="F49" s="36">
        <f>IF('Federalist2.eth Cumulative'!F49 &gt; 10000000, 10000000, 'Federalist2.eth Cumulative'!F49 )</f>
        <v>10000000</v>
      </c>
      <c r="G49" s="36">
        <f>IF('Federalist2.eth Cumulative'!G49 &gt; 10000000, 10000000, 'Federalist2.eth Cumulative'!G49 )</f>
        <v>10000000</v>
      </c>
      <c r="H49" s="36">
        <f>IF('Federalist2.eth Cumulative'!H49 &gt; 10000000, 10000000, 'Federalist2.eth Cumulative'!H49 )</f>
        <v>10000000</v>
      </c>
      <c r="I49" s="36">
        <f>IF('Federalist2.eth Cumulative'!I49 &gt; 10000000, 10000000, 'Federalist2.eth Cumulative'!I49 )</f>
        <v>10000000</v>
      </c>
      <c r="J49" s="36">
        <f>IF('Federalist2.eth Cumulative'!J49 &gt; 10000000, 10000000, 'Federalist2.eth Cumulative'!J49 )</f>
        <v>10000000</v>
      </c>
      <c r="K49" s="36">
        <f>IF('Federalist2.eth Cumulative'!K49 &gt; 10000000, 10000000, 'Federalist2.eth Cumulative'!K49 )</f>
        <v>10000000</v>
      </c>
    </row>
    <row r="50" spans="1:11" x14ac:dyDescent="0.2">
      <c r="A50" s="35">
        <v>46692</v>
      </c>
      <c r="B50" s="36">
        <f>IF('Federalist2.eth Cumulative'!B50 &gt; 10000000, 10000000, 'Federalist2.eth Cumulative'!B50 )</f>
        <v>261592.45577692488</v>
      </c>
      <c r="C50" s="36">
        <f>IF('Federalist2.eth Cumulative'!C50 &gt; 10000000, 10000000, 'Federalist2.eth Cumulative'!C50 )</f>
        <v>7898185.8940990791</v>
      </c>
      <c r="D50" s="36">
        <f>IF('Federalist2.eth Cumulative'!D50 &gt; 10000000, 10000000, 'Federalist2.eth Cumulative'!D50 )</f>
        <v>10000000</v>
      </c>
      <c r="E50" s="36">
        <f>IF('Federalist2.eth Cumulative'!E50 &gt; 10000000, 10000000, 'Federalist2.eth Cumulative'!E50 )</f>
        <v>10000000</v>
      </c>
      <c r="F50" s="36">
        <f>IF('Federalist2.eth Cumulative'!F50 &gt; 10000000, 10000000, 'Federalist2.eth Cumulative'!F50 )</f>
        <v>10000000</v>
      </c>
      <c r="G50" s="36">
        <f>IF('Federalist2.eth Cumulative'!G50 &gt; 10000000, 10000000, 'Federalist2.eth Cumulative'!G50 )</f>
        <v>10000000</v>
      </c>
      <c r="H50" s="36">
        <f>IF('Federalist2.eth Cumulative'!H50 &gt; 10000000, 10000000, 'Federalist2.eth Cumulative'!H50 )</f>
        <v>10000000</v>
      </c>
      <c r="I50" s="36">
        <f>IF('Federalist2.eth Cumulative'!I50 &gt; 10000000, 10000000, 'Federalist2.eth Cumulative'!I50 )</f>
        <v>10000000</v>
      </c>
      <c r="J50" s="36">
        <f>IF('Federalist2.eth Cumulative'!J50 &gt; 10000000, 10000000, 'Federalist2.eth Cumulative'!J50 )</f>
        <v>10000000</v>
      </c>
      <c r="K50" s="36">
        <f>IF('Federalist2.eth Cumulative'!K50 &gt; 10000000, 10000000, 'Federalist2.eth Cumulative'!K50 )</f>
        <v>10000000</v>
      </c>
    </row>
    <row r="51" spans="1:11" x14ac:dyDescent="0.2">
      <c r="A51" s="35">
        <v>46722</v>
      </c>
      <c r="B51" s="36">
        <f>IF('Federalist2.eth Cumulative'!B51 &gt; 10000000, 10000000, 'Federalist2.eth Cumulative'!B51 )</f>
        <v>288051.70135461737</v>
      </c>
      <c r="C51" s="36">
        <f>IF('Federalist2.eth Cumulative'!C51 &gt; 10000000, 10000000, 'Federalist2.eth Cumulative'!C51 )</f>
        <v>9478123.0729188938</v>
      </c>
      <c r="D51" s="36">
        <f>IF('Federalist2.eth Cumulative'!D51 &gt; 10000000, 10000000, 'Federalist2.eth Cumulative'!D51 )</f>
        <v>10000000</v>
      </c>
      <c r="E51" s="36">
        <f>IF('Federalist2.eth Cumulative'!E51 &gt; 10000000, 10000000, 'Federalist2.eth Cumulative'!E51 )</f>
        <v>10000000</v>
      </c>
      <c r="F51" s="36">
        <f>IF('Federalist2.eth Cumulative'!F51 &gt; 10000000, 10000000, 'Federalist2.eth Cumulative'!F51 )</f>
        <v>10000000</v>
      </c>
      <c r="G51" s="36">
        <f>IF('Federalist2.eth Cumulative'!G51 &gt; 10000000, 10000000, 'Federalist2.eth Cumulative'!G51 )</f>
        <v>10000000</v>
      </c>
      <c r="H51" s="36">
        <f>IF('Federalist2.eth Cumulative'!H51 &gt; 10000000, 10000000, 'Federalist2.eth Cumulative'!H51 )</f>
        <v>10000000</v>
      </c>
      <c r="I51" s="36">
        <f>IF('Federalist2.eth Cumulative'!I51 &gt; 10000000, 10000000, 'Federalist2.eth Cumulative'!I51 )</f>
        <v>10000000</v>
      </c>
      <c r="J51" s="36">
        <f>IF('Federalist2.eth Cumulative'!J51 &gt; 10000000, 10000000, 'Federalist2.eth Cumulative'!J51 )</f>
        <v>10000000</v>
      </c>
      <c r="K51" s="36">
        <f>IF('Federalist2.eth Cumulative'!K51 &gt; 10000000, 10000000, 'Federalist2.eth Cumulative'!K51 )</f>
        <v>10000000</v>
      </c>
    </row>
    <row r="52" spans="1:11" x14ac:dyDescent="0.2">
      <c r="A52" s="35">
        <v>46753</v>
      </c>
      <c r="B52" s="36">
        <f>IF('Federalist2.eth Cumulative'!B52 &gt; 10000000, 10000000, 'Federalist2.eth Cumulative'!B52 )</f>
        <v>317156.87149007915</v>
      </c>
      <c r="C52" s="36">
        <f>IF('Federalist2.eth Cumulative'!C52 &gt; 10000000, 10000000, 'Federalist2.eth Cumulative'!C52 )</f>
        <v>10000000</v>
      </c>
      <c r="D52" s="36">
        <f>IF('Federalist2.eth Cumulative'!D52 &gt; 10000000, 10000000, 'Federalist2.eth Cumulative'!D52 )</f>
        <v>10000000</v>
      </c>
      <c r="E52" s="36">
        <f>IF('Federalist2.eth Cumulative'!E52 &gt; 10000000, 10000000, 'Federalist2.eth Cumulative'!E52 )</f>
        <v>10000000</v>
      </c>
      <c r="F52" s="36">
        <f>IF('Federalist2.eth Cumulative'!F52 &gt; 10000000, 10000000, 'Federalist2.eth Cumulative'!F52 )</f>
        <v>10000000</v>
      </c>
      <c r="G52" s="36">
        <f>IF('Federalist2.eth Cumulative'!G52 &gt; 10000000, 10000000, 'Federalist2.eth Cumulative'!G52 )</f>
        <v>10000000</v>
      </c>
      <c r="H52" s="36">
        <f>IF('Federalist2.eth Cumulative'!H52 &gt; 10000000, 10000000, 'Federalist2.eth Cumulative'!H52 )</f>
        <v>10000000</v>
      </c>
      <c r="I52" s="36">
        <f>IF('Federalist2.eth Cumulative'!I52 &gt; 10000000, 10000000, 'Federalist2.eth Cumulative'!I52 )</f>
        <v>10000000</v>
      </c>
      <c r="J52" s="36">
        <f>IF('Federalist2.eth Cumulative'!J52 &gt; 10000000, 10000000, 'Federalist2.eth Cumulative'!J52 )</f>
        <v>10000000</v>
      </c>
      <c r="K52" s="36">
        <f>IF('Federalist2.eth Cumulative'!K52 &gt; 10000000, 10000000, 'Federalist2.eth Cumulative'!K52 )</f>
        <v>10000000</v>
      </c>
    </row>
    <row r="53" spans="1:11" x14ac:dyDescent="0.2">
      <c r="A53" s="35">
        <v>46784</v>
      </c>
      <c r="B53" s="36">
        <f>IF('Federalist2.eth Cumulative'!B53 &gt; 10000000, 10000000, 'Federalist2.eth Cumulative'!B53 )</f>
        <v>349172.55863908707</v>
      </c>
      <c r="C53" s="36">
        <f>IF('Federalist2.eth Cumulative'!C53 &gt; 10000000, 10000000, 'Federalist2.eth Cumulative'!C53 )</f>
        <v>10000000</v>
      </c>
      <c r="D53" s="36">
        <f>IF('Federalist2.eth Cumulative'!D53 &gt; 10000000, 10000000, 'Federalist2.eth Cumulative'!D53 )</f>
        <v>10000000</v>
      </c>
      <c r="E53" s="36">
        <f>IF('Federalist2.eth Cumulative'!E53 &gt; 10000000, 10000000, 'Federalist2.eth Cumulative'!E53 )</f>
        <v>10000000</v>
      </c>
      <c r="F53" s="36">
        <f>IF('Federalist2.eth Cumulative'!F53 &gt; 10000000, 10000000, 'Federalist2.eth Cumulative'!F53 )</f>
        <v>10000000</v>
      </c>
      <c r="G53" s="36">
        <f>IF('Federalist2.eth Cumulative'!G53 &gt; 10000000, 10000000, 'Federalist2.eth Cumulative'!G53 )</f>
        <v>10000000</v>
      </c>
      <c r="H53" s="36">
        <f>IF('Federalist2.eth Cumulative'!H53 &gt; 10000000, 10000000, 'Federalist2.eth Cumulative'!H53 )</f>
        <v>10000000</v>
      </c>
      <c r="I53" s="36">
        <f>IF('Federalist2.eth Cumulative'!I53 &gt; 10000000, 10000000, 'Federalist2.eth Cumulative'!I53 )</f>
        <v>10000000</v>
      </c>
      <c r="J53" s="36">
        <f>IF('Federalist2.eth Cumulative'!J53 &gt; 10000000, 10000000, 'Federalist2.eth Cumulative'!J53 )</f>
        <v>10000000</v>
      </c>
      <c r="K53" s="36">
        <f>IF('Federalist2.eth Cumulative'!K53 &gt; 10000000, 10000000, 'Federalist2.eth Cumulative'!K53 )</f>
        <v>10000000</v>
      </c>
    </row>
    <row r="54" spans="1:11" x14ac:dyDescent="0.2">
      <c r="A54" s="35">
        <v>46813</v>
      </c>
      <c r="B54" s="36">
        <f>IF('Federalist2.eth Cumulative'!B54 &gt; 10000000, 10000000, 'Federalist2.eth Cumulative'!B54 )</f>
        <v>384389.81450299581</v>
      </c>
      <c r="C54" s="36">
        <f>IF('Federalist2.eth Cumulative'!C54 &gt; 10000000, 10000000, 'Federalist2.eth Cumulative'!C54 )</f>
        <v>10000000</v>
      </c>
      <c r="D54" s="36">
        <f>IF('Federalist2.eth Cumulative'!D54 &gt; 10000000, 10000000, 'Federalist2.eth Cumulative'!D54 )</f>
        <v>10000000</v>
      </c>
      <c r="E54" s="36">
        <f>IF('Federalist2.eth Cumulative'!E54 &gt; 10000000, 10000000, 'Federalist2.eth Cumulative'!E54 )</f>
        <v>10000000</v>
      </c>
      <c r="F54" s="36">
        <f>IF('Federalist2.eth Cumulative'!F54 &gt; 10000000, 10000000, 'Federalist2.eth Cumulative'!F54 )</f>
        <v>10000000</v>
      </c>
      <c r="G54" s="36">
        <f>IF('Federalist2.eth Cumulative'!G54 &gt; 10000000, 10000000, 'Federalist2.eth Cumulative'!G54 )</f>
        <v>10000000</v>
      </c>
      <c r="H54" s="36">
        <f>IF('Federalist2.eth Cumulative'!H54 &gt; 10000000, 10000000, 'Federalist2.eth Cumulative'!H54 )</f>
        <v>10000000</v>
      </c>
      <c r="I54" s="36">
        <f>IF('Federalist2.eth Cumulative'!I54 &gt; 10000000, 10000000, 'Federalist2.eth Cumulative'!I54 )</f>
        <v>10000000</v>
      </c>
      <c r="J54" s="36">
        <f>IF('Federalist2.eth Cumulative'!J54 &gt; 10000000, 10000000, 'Federalist2.eth Cumulative'!J54 )</f>
        <v>10000000</v>
      </c>
      <c r="K54" s="36">
        <f>IF('Federalist2.eth Cumulative'!K54 &gt; 10000000, 10000000, 'Federalist2.eth Cumulative'!K54 )</f>
        <v>10000000</v>
      </c>
    </row>
    <row r="55" spans="1:11" x14ac:dyDescent="0.2">
      <c r="A55" s="35">
        <v>46844</v>
      </c>
      <c r="B55" s="36">
        <f>IF('Federalist2.eth Cumulative'!B55 &gt; 10000000, 10000000, 'Federalist2.eth Cumulative'!B55 )</f>
        <v>423128.79595329543</v>
      </c>
      <c r="C55" s="36">
        <f>IF('Federalist2.eth Cumulative'!C55 &gt; 10000000, 10000000, 'Federalist2.eth Cumulative'!C55 )</f>
        <v>10000000</v>
      </c>
      <c r="D55" s="36">
        <f>IF('Federalist2.eth Cumulative'!D55 &gt; 10000000, 10000000, 'Federalist2.eth Cumulative'!D55 )</f>
        <v>10000000</v>
      </c>
      <c r="E55" s="36">
        <f>IF('Federalist2.eth Cumulative'!E55 &gt; 10000000, 10000000, 'Federalist2.eth Cumulative'!E55 )</f>
        <v>10000000</v>
      </c>
      <c r="F55" s="36">
        <f>IF('Federalist2.eth Cumulative'!F55 &gt; 10000000, 10000000, 'Federalist2.eth Cumulative'!F55 )</f>
        <v>10000000</v>
      </c>
      <c r="G55" s="36">
        <f>IF('Federalist2.eth Cumulative'!G55 &gt; 10000000, 10000000, 'Federalist2.eth Cumulative'!G55 )</f>
        <v>10000000</v>
      </c>
      <c r="H55" s="36">
        <f>IF('Federalist2.eth Cumulative'!H55 &gt; 10000000, 10000000, 'Federalist2.eth Cumulative'!H55 )</f>
        <v>10000000</v>
      </c>
      <c r="I55" s="36">
        <f>IF('Federalist2.eth Cumulative'!I55 &gt; 10000000, 10000000, 'Federalist2.eth Cumulative'!I55 )</f>
        <v>10000000</v>
      </c>
      <c r="J55" s="36">
        <f>IF('Federalist2.eth Cumulative'!J55 &gt; 10000000, 10000000, 'Federalist2.eth Cumulative'!J55 )</f>
        <v>10000000</v>
      </c>
      <c r="K55" s="36">
        <f>IF('Federalist2.eth Cumulative'!K55 &gt; 10000000, 10000000, 'Federalist2.eth Cumulative'!K55 )</f>
        <v>10000000</v>
      </c>
    </row>
    <row r="56" spans="1:11" x14ac:dyDescent="0.2">
      <c r="A56" s="35">
        <v>46874</v>
      </c>
      <c r="B56" s="36">
        <f>IF('Federalist2.eth Cumulative'!B56 &gt; 10000000, 10000000, 'Federalist2.eth Cumulative'!B56 )</f>
        <v>465741.675548625</v>
      </c>
      <c r="C56" s="36">
        <f>IF('Federalist2.eth Cumulative'!C56 &gt; 10000000, 10000000, 'Federalist2.eth Cumulative'!C56 )</f>
        <v>10000000</v>
      </c>
      <c r="D56" s="36">
        <f>IF('Federalist2.eth Cumulative'!D56 &gt; 10000000, 10000000, 'Federalist2.eth Cumulative'!D56 )</f>
        <v>10000000</v>
      </c>
      <c r="E56" s="36">
        <f>IF('Federalist2.eth Cumulative'!E56 &gt; 10000000, 10000000, 'Federalist2.eth Cumulative'!E56 )</f>
        <v>10000000</v>
      </c>
      <c r="F56" s="36">
        <f>IF('Federalist2.eth Cumulative'!F56 &gt; 10000000, 10000000, 'Federalist2.eth Cumulative'!F56 )</f>
        <v>10000000</v>
      </c>
      <c r="G56" s="36">
        <f>IF('Federalist2.eth Cumulative'!G56 &gt; 10000000, 10000000, 'Federalist2.eth Cumulative'!G56 )</f>
        <v>10000000</v>
      </c>
      <c r="H56" s="36">
        <f>IF('Federalist2.eth Cumulative'!H56 &gt; 10000000, 10000000, 'Federalist2.eth Cumulative'!H56 )</f>
        <v>10000000</v>
      </c>
      <c r="I56" s="36">
        <f>IF('Federalist2.eth Cumulative'!I56 &gt; 10000000, 10000000, 'Federalist2.eth Cumulative'!I56 )</f>
        <v>10000000</v>
      </c>
      <c r="J56" s="36">
        <f>IF('Federalist2.eth Cumulative'!J56 &gt; 10000000, 10000000, 'Federalist2.eth Cumulative'!J56 )</f>
        <v>10000000</v>
      </c>
      <c r="K56" s="36">
        <f>IF('Federalist2.eth Cumulative'!K56 &gt; 10000000, 10000000, 'Federalist2.eth Cumulative'!K56 )</f>
        <v>10000000</v>
      </c>
    </row>
    <row r="57" spans="1:11" x14ac:dyDescent="0.2">
      <c r="A57" s="35">
        <v>46905</v>
      </c>
      <c r="B57" s="36">
        <f>IF('Federalist2.eth Cumulative'!B57 &gt; 10000000, 10000000, 'Federalist2.eth Cumulative'!B57 )</f>
        <v>512615.84310348757</v>
      </c>
      <c r="C57" s="36">
        <f>IF('Federalist2.eth Cumulative'!C57 &gt; 10000000, 10000000, 'Federalist2.eth Cumulative'!C57 )</f>
        <v>10000000</v>
      </c>
      <c r="D57" s="36">
        <f>IF('Federalist2.eth Cumulative'!D57 &gt; 10000000, 10000000, 'Federalist2.eth Cumulative'!D57 )</f>
        <v>10000000</v>
      </c>
      <c r="E57" s="36">
        <f>IF('Federalist2.eth Cumulative'!E57 &gt; 10000000, 10000000, 'Federalist2.eth Cumulative'!E57 )</f>
        <v>10000000</v>
      </c>
      <c r="F57" s="36">
        <f>IF('Federalist2.eth Cumulative'!F57 &gt; 10000000, 10000000, 'Federalist2.eth Cumulative'!F57 )</f>
        <v>10000000</v>
      </c>
      <c r="G57" s="36">
        <f>IF('Federalist2.eth Cumulative'!G57 &gt; 10000000, 10000000, 'Federalist2.eth Cumulative'!G57 )</f>
        <v>10000000</v>
      </c>
      <c r="H57" s="36">
        <f>IF('Federalist2.eth Cumulative'!H57 &gt; 10000000, 10000000, 'Federalist2.eth Cumulative'!H57 )</f>
        <v>10000000</v>
      </c>
      <c r="I57" s="36">
        <f>IF('Federalist2.eth Cumulative'!I57 &gt; 10000000, 10000000, 'Federalist2.eth Cumulative'!I57 )</f>
        <v>10000000</v>
      </c>
      <c r="J57" s="36">
        <f>IF('Federalist2.eth Cumulative'!J57 &gt; 10000000, 10000000, 'Federalist2.eth Cumulative'!J57 )</f>
        <v>10000000</v>
      </c>
      <c r="K57" s="36">
        <f>IF('Federalist2.eth Cumulative'!K57 &gt; 10000000, 10000000, 'Federalist2.eth Cumulative'!K57 )</f>
        <v>10000000</v>
      </c>
    </row>
    <row r="58" spans="1:11" x14ac:dyDescent="0.2">
      <c r="A58" s="35">
        <v>46935</v>
      </c>
      <c r="B58" s="36">
        <f>IF('Federalist2.eth Cumulative'!B58 &gt; 10000000, 10000000, 'Federalist2.eth Cumulative'!B58 )</f>
        <v>564177.42741383635</v>
      </c>
      <c r="C58" s="36">
        <f>IF('Federalist2.eth Cumulative'!C58 &gt; 10000000, 10000000, 'Federalist2.eth Cumulative'!C58 )</f>
        <v>10000000</v>
      </c>
      <c r="D58" s="36">
        <f>IF('Federalist2.eth Cumulative'!D58 &gt; 10000000, 10000000, 'Federalist2.eth Cumulative'!D58 )</f>
        <v>10000000</v>
      </c>
      <c r="E58" s="36">
        <f>IF('Federalist2.eth Cumulative'!E58 &gt; 10000000, 10000000, 'Federalist2.eth Cumulative'!E58 )</f>
        <v>10000000</v>
      </c>
      <c r="F58" s="36">
        <f>IF('Federalist2.eth Cumulative'!F58 &gt; 10000000, 10000000, 'Federalist2.eth Cumulative'!F58 )</f>
        <v>10000000</v>
      </c>
      <c r="G58" s="36">
        <f>IF('Federalist2.eth Cumulative'!G58 &gt; 10000000, 10000000, 'Federalist2.eth Cumulative'!G58 )</f>
        <v>10000000</v>
      </c>
      <c r="H58" s="36">
        <f>IF('Federalist2.eth Cumulative'!H58 &gt; 10000000, 10000000, 'Federalist2.eth Cumulative'!H58 )</f>
        <v>10000000</v>
      </c>
      <c r="I58" s="36">
        <f>IF('Federalist2.eth Cumulative'!I58 &gt; 10000000, 10000000, 'Federalist2.eth Cumulative'!I58 )</f>
        <v>10000000</v>
      </c>
      <c r="J58" s="36">
        <f>IF('Federalist2.eth Cumulative'!J58 &gt; 10000000, 10000000, 'Federalist2.eth Cumulative'!J58 )</f>
        <v>10000000</v>
      </c>
      <c r="K58" s="36">
        <f>IF('Federalist2.eth Cumulative'!K58 &gt; 10000000, 10000000, 'Federalist2.eth Cumulative'!K58 )</f>
        <v>10000000</v>
      </c>
    </row>
    <row r="59" spans="1:11" x14ac:dyDescent="0.2">
      <c r="A59" s="35">
        <v>46966</v>
      </c>
      <c r="B59" s="36">
        <f>IF('Federalist2.eth Cumulative'!B59 &gt; 10000000, 10000000, 'Federalist2.eth Cumulative'!B59 )</f>
        <v>620895.17015522008</v>
      </c>
      <c r="C59" s="36">
        <f>IF('Federalist2.eth Cumulative'!C59 &gt; 10000000, 10000000, 'Federalist2.eth Cumulative'!C59 )</f>
        <v>10000000</v>
      </c>
      <c r="D59" s="36">
        <f>IF('Federalist2.eth Cumulative'!D59 &gt; 10000000, 10000000, 'Federalist2.eth Cumulative'!D59 )</f>
        <v>10000000</v>
      </c>
      <c r="E59" s="36">
        <f>IF('Federalist2.eth Cumulative'!E59 &gt; 10000000, 10000000, 'Federalist2.eth Cumulative'!E59 )</f>
        <v>10000000</v>
      </c>
      <c r="F59" s="36">
        <f>IF('Federalist2.eth Cumulative'!F59 &gt; 10000000, 10000000, 'Federalist2.eth Cumulative'!F59 )</f>
        <v>10000000</v>
      </c>
      <c r="G59" s="36">
        <f>IF('Federalist2.eth Cumulative'!G59 &gt; 10000000, 10000000, 'Federalist2.eth Cumulative'!G59 )</f>
        <v>10000000</v>
      </c>
      <c r="H59" s="36">
        <f>IF('Federalist2.eth Cumulative'!H59 &gt; 10000000, 10000000, 'Federalist2.eth Cumulative'!H59 )</f>
        <v>10000000</v>
      </c>
      <c r="I59" s="36">
        <f>IF('Federalist2.eth Cumulative'!I59 &gt; 10000000, 10000000, 'Federalist2.eth Cumulative'!I59 )</f>
        <v>10000000</v>
      </c>
      <c r="J59" s="36">
        <f>IF('Federalist2.eth Cumulative'!J59 &gt; 10000000, 10000000, 'Federalist2.eth Cumulative'!J59 )</f>
        <v>10000000</v>
      </c>
      <c r="K59" s="36">
        <f>IF('Federalist2.eth Cumulative'!K59 &gt; 10000000, 10000000, 'Federalist2.eth Cumulative'!K59 )</f>
        <v>10000000</v>
      </c>
    </row>
    <row r="60" spans="1:11" x14ac:dyDescent="0.2">
      <c r="A60" s="35">
        <v>46997</v>
      </c>
      <c r="B60" s="36">
        <f>IF('Federalist2.eth Cumulative'!B60 &gt; 10000000, 10000000, 'Federalist2.eth Cumulative'!B60 )</f>
        <v>683284.6871707422</v>
      </c>
      <c r="C60" s="36">
        <f>IF('Federalist2.eth Cumulative'!C60 &gt; 10000000, 10000000, 'Federalist2.eth Cumulative'!C60 )</f>
        <v>10000000</v>
      </c>
      <c r="D60" s="36">
        <f>IF('Federalist2.eth Cumulative'!D60 &gt; 10000000, 10000000, 'Federalist2.eth Cumulative'!D60 )</f>
        <v>10000000</v>
      </c>
      <c r="E60" s="36">
        <f>IF('Federalist2.eth Cumulative'!E60 &gt; 10000000, 10000000, 'Federalist2.eth Cumulative'!E60 )</f>
        <v>10000000</v>
      </c>
      <c r="F60" s="36">
        <f>IF('Federalist2.eth Cumulative'!F60 &gt; 10000000, 10000000, 'Federalist2.eth Cumulative'!F60 )</f>
        <v>10000000</v>
      </c>
      <c r="G60" s="36">
        <f>IF('Federalist2.eth Cumulative'!G60 &gt; 10000000, 10000000, 'Federalist2.eth Cumulative'!G60 )</f>
        <v>10000000</v>
      </c>
      <c r="H60" s="36">
        <f>IF('Federalist2.eth Cumulative'!H60 &gt; 10000000, 10000000, 'Federalist2.eth Cumulative'!H60 )</f>
        <v>10000000</v>
      </c>
      <c r="I60" s="36">
        <f>IF('Federalist2.eth Cumulative'!I60 &gt; 10000000, 10000000, 'Federalist2.eth Cumulative'!I60 )</f>
        <v>10000000</v>
      </c>
      <c r="J60" s="36">
        <f>IF('Federalist2.eth Cumulative'!J60 &gt; 10000000, 10000000, 'Federalist2.eth Cumulative'!J60 )</f>
        <v>10000000</v>
      </c>
      <c r="K60" s="36">
        <f>IF('Federalist2.eth Cumulative'!K60 &gt; 10000000, 10000000, 'Federalist2.eth Cumulative'!K60 )</f>
        <v>10000000</v>
      </c>
    </row>
    <row r="61" spans="1:11" x14ac:dyDescent="0.2">
      <c r="A61" s="35">
        <v>47027</v>
      </c>
      <c r="B61" s="36">
        <f>IF('Federalist2.eth Cumulative'!B61 &gt; 10000000, 10000000, 'Federalist2.eth Cumulative'!B61 )</f>
        <v>751913.15588781645</v>
      </c>
      <c r="C61" s="36">
        <f>IF('Federalist2.eth Cumulative'!C61 &gt; 10000000, 10000000, 'Federalist2.eth Cumulative'!C61 )</f>
        <v>10000000</v>
      </c>
      <c r="D61" s="36">
        <f>IF('Federalist2.eth Cumulative'!D61 &gt; 10000000, 10000000, 'Federalist2.eth Cumulative'!D61 )</f>
        <v>10000000</v>
      </c>
      <c r="E61" s="36">
        <f>IF('Federalist2.eth Cumulative'!E61 &gt; 10000000, 10000000, 'Federalist2.eth Cumulative'!E61 )</f>
        <v>10000000</v>
      </c>
      <c r="F61" s="36">
        <f>IF('Federalist2.eth Cumulative'!F61 &gt; 10000000, 10000000, 'Federalist2.eth Cumulative'!F61 )</f>
        <v>10000000</v>
      </c>
      <c r="G61" s="36">
        <f>IF('Federalist2.eth Cumulative'!G61 &gt; 10000000, 10000000, 'Federalist2.eth Cumulative'!G61 )</f>
        <v>10000000</v>
      </c>
      <c r="H61" s="36">
        <f>IF('Federalist2.eth Cumulative'!H61 &gt; 10000000, 10000000, 'Federalist2.eth Cumulative'!H61 )</f>
        <v>10000000</v>
      </c>
      <c r="I61" s="36">
        <f>IF('Federalist2.eth Cumulative'!I61 &gt; 10000000, 10000000, 'Federalist2.eth Cumulative'!I61 )</f>
        <v>10000000</v>
      </c>
      <c r="J61" s="36">
        <f>IF('Federalist2.eth Cumulative'!J61 &gt; 10000000, 10000000, 'Federalist2.eth Cumulative'!J61 )</f>
        <v>10000000</v>
      </c>
      <c r="K61" s="36">
        <f>IF('Federalist2.eth Cumulative'!K61 &gt; 10000000, 10000000, 'Federalist2.eth Cumulative'!K61 )</f>
        <v>10000000</v>
      </c>
    </row>
    <row r="62" spans="1:11" x14ac:dyDescent="0.2">
      <c r="A62" s="35">
        <v>47058</v>
      </c>
      <c r="B62" s="36">
        <f>IF('Federalist2.eth Cumulative'!B62 &gt; 10000000, 10000000, 'Federalist2.eth Cumulative'!B62 )</f>
        <v>827404.47147659818</v>
      </c>
      <c r="C62" s="36">
        <f>IF('Federalist2.eth Cumulative'!C62 &gt; 10000000, 10000000, 'Federalist2.eth Cumulative'!C62 )</f>
        <v>10000000</v>
      </c>
      <c r="D62" s="36">
        <f>IF('Federalist2.eth Cumulative'!D62 &gt; 10000000, 10000000, 'Federalist2.eth Cumulative'!D62 )</f>
        <v>10000000</v>
      </c>
      <c r="E62" s="36">
        <f>IF('Federalist2.eth Cumulative'!E62 &gt; 10000000, 10000000, 'Federalist2.eth Cumulative'!E62 )</f>
        <v>10000000</v>
      </c>
      <c r="F62" s="36">
        <f>IF('Federalist2.eth Cumulative'!F62 &gt; 10000000, 10000000, 'Federalist2.eth Cumulative'!F62 )</f>
        <v>10000000</v>
      </c>
      <c r="G62" s="36">
        <f>IF('Federalist2.eth Cumulative'!G62 &gt; 10000000, 10000000, 'Federalist2.eth Cumulative'!G62 )</f>
        <v>10000000</v>
      </c>
      <c r="H62" s="36">
        <f>IF('Federalist2.eth Cumulative'!H62 &gt; 10000000, 10000000, 'Federalist2.eth Cumulative'!H62 )</f>
        <v>10000000</v>
      </c>
      <c r="I62" s="36">
        <f>IF('Federalist2.eth Cumulative'!I62 &gt; 10000000, 10000000, 'Federalist2.eth Cumulative'!I62 )</f>
        <v>10000000</v>
      </c>
      <c r="J62" s="36">
        <f>IF('Federalist2.eth Cumulative'!J62 &gt; 10000000, 10000000, 'Federalist2.eth Cumulative'!J62 )</f>
        <v>10000000</v>
      </c>
      <c r="K62" s="36">
        <f>IF('Federalist2.eth Cumulative'!K62 &gt; 10000000, 10000000, 'Federalist2.eth Cumulative'!K62 )</f>
        <v>10000000</v>
      </c>
    </row>
    <row r="63" spans="1:11" x14ac:dyDescent="0.2">
      <c r="A63" s="35">
        <v>47088</v>
      </c>
      <c r="B63" s="36">
        <f>IF('Federalist2.eth Cumulative'!B63 &gt; 10000000, 10000000, 'Federalist2.eth Cumulative'!B63 )</f>
        <v>910444.91862425813</v>
      </c>
      <c r="C63" s="36">
        <f>IF('Federalist2.eth Cumulative'!C63 &gt; 10000000, 10000000, 'Federalist2.eth Cumulative'!C63 )</f>
        <v>10000000</v>
      </c>
      <c r="D63" s="36">
        <f>IF('Federalist2.eth Cumulative'!D63 &gt; 10000000, 10000000, 'Federalist2.eth Cumulative'!D63 )</f>
        <v>10000000</v>
      </c>
      <c r="E63" s="36">
        <f>IF('Federalist2.eth Cumulative'!E63 &gt; 10000000, 10000000, 'Federalist2.eth Cumulative'!E63 )</f>
        <v>10000000</v>
      </c>
      <c r="F63" s="36">
        <f>IF('Federalist2.eth Cumulative'!F63 &gt; 10000000, 10000000, 'Federalist2.eth Cumulative'!F63 )</f>
        <v>10000000</v>
      </c>
      <c r="G63" s="36">
        <f>IF('Federalist2.eth Cumulative'!G63 &gt; 10000000, 10000000, 'Federalist2.eth Cumulative'!G63 )</f>
        <v>10000000</v>
      </c>
      <c r="H63" s="36">
        <f>IF('Federalist2.eth Cumulative'!H63 &gt; 10000000, 10000000, 'Federalist2.eth Cumulative'!H63 )</f>
        <v>10000000</v>
      </c>
      <c r="I63" s="36">
        <f>IF('Federalist2.eth Cumulative'!I63 &gt; 10000000, 10000000, 'Federalist2.eth Cumulative'!I63 )</f>
        <v>10000000</v>
      </c>
      <c r="J63" s="36">
        <f>IF('Federalist2.eth Cumulative'!J63 &gt; 10000000, 10000000, 'Federalist2.eth Cumulative'!J63 )</f>
        <v>10000000</v>
      </c>
      <c r="K63" s="36">
        <f>IF('Federalist2.eth Cumulative'!K63 &gt; 10000000, 10000000, 'Federalist2.eth Cumulative'!K63 )</f>
        <v>10000000</v>
      </c>
    </row>
    <row r="64" spans="1:11" x14ac:dyDescent="0.2">
      <c r="A64" s="35"/>
    </row>
  </sheetData>
  <mergeCells count="4">
    <mergeCell ref="B1:K1"/>
    <mergeCell ref="B2:K2"/>
    <mergeCell ref="L3:M3"/>
    <mergeCell ref="L4:M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CB82-3484-5246-AA80-45AFE1C5C81F}">
  <dimension ref="A1:N64"/>
  <sheetViews>
    <sheetView topLeftCell="F1" workbookViewId="0">
      <selection activeCell="D10" sqref="D10"/>
    </sheetView>
  </sheetViews>
  <sheetFormatPr baseColWidth="10" defaultRowHeight="16" x14ac:dyDescent="0.2"/>
  <cols>
    <col min="1" max="1" width="24.33203125" customWidth="1"/>
    <col min="2" max="6" width="23.83203125" style="36" customWidth="1"/>
    <col min="7" max="11" width="25.5" style="36" customWidth="1"/>
    <col min="12" max="12" width="16.83203125" style="2" customWidth="1"/>
    <col min="13" max="13" width="16.33203125" style="2" customWidth="1"/>
  </cols>
  <sheetData>
    <row r="1" spans="1:14" x14ac:dyDescent="0.2"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x14ac:dyDescent="0.2">
      <c r="B2" s="53" t="s">
        <v>70</v>
      </c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54" t="s">
        <v>61</v>
      </c>
      <c r="M3" s="54"/>
      <c r="N3">
        <v>30</v>
      </c>
    </row>
    <row r="4" spans="1:14" x14ac:dyDescent="0.2">
      <c r="A4" s="35">
        <v>45292</v>
      </c>
      <c r="B4" s="36">
        <f>('Federalist2.eth Member Growth'!B6*'Federalist2.eth Rev aft Reward'!$N$3*'Federalist2.eth Rev aft Reward'!$N$4*$N$5*(1-$N$6))</f>
        <v>337.5</v>
      </c>
      <c r="C4" s="36">
        <f>('Federalist2.eth Member Growth'!C6*'Federalist2.eth Rev aft Reward'!$N$3*'Federalist2.eth Rev aft Reward'!$N$4*$N$5*(1-$N$6))</f>
        <v>337.5</v>
      </c>
      <c r="D4" s="36">
        <f>('Federalist2.eth Member Growth'!D6*'Federalist2.eth Rev aft Reward'!$N$3*'Federalist2.eth Rev aft Reward'!$N$4*$N$5*(1-$N$6))</f>
        <v>337.5</v>
      </c>
      <c r="E4" s="36">
        <f>('Federalist2.eth Member Growth'!E6*'Federalist2.eth Rev aft Reward'!$N$3*'Federalist2.eth Rev aft Reward'!$N$4*$N$5*(1-$N$6))</f>
        <v>337.5</v>
      </c>
      <c r="F4" s="36">
        <f>('Federalist2.eth Member Growth'!F6*'Federalist2.eth Rev aft Reward'!$N$3*'Federalist2.eth Rev aft Reward'!$N$4*$N$5*(1-$N$6))</f>
        <v>337.5</v>
      </c>
      <c r="G4" s="36">
        <f>('Federalist2.eth Member Growth'!G6*'Federalist2.eth Rev aft Reward'!$N$3*'Federalist2.eth Rev aft Reward'!$N$4*$N$5*(1-$N$6))</f>
        <v>337.5</v>
      </c>
      <c r="H4" s="36">
        <f>('Federalist2.eth Member Growth'!H6*'Federalist2.eth Rev aft Reward'!$N$3*'Federalist2.eth Rev aft Reward'!$N$4*$N$5*(1-$N$6))</f>
        <v>337.5</v>
      </c>
      <c r="I4" s="36">
        <f>('Federalist2.eth Member Growth'!I6*'Federalist2.eth Rev aft Reward'!$N$3*'Federalist2.eth Rev aft Reward'!$N$4*$N$5*(1-$N$6))</f>
        <v>337.5</v>
      </c>
      <c r="J4" s="36">
        <f>('Federalist2.eth Member Growth'!J6*'Federalist2.eth Rev aft Reward'!$N$3*'Federalist2.eth Rev aft Reward'!$N$4*$N$5*(1-$N$6))</f>
        <v>337.5</v>
      </c>
      <c r="K4" s="36">
        <f>('Federalist2.eth Member Growth'!K6*'Federalist2.eth Rev aft Reward'!$N$3*'Federalist2.eth Rev aft Reward'!$N$4*$N$5*(1-$N$6))</f>
        <v>337.5</v>
      </c>
      <c r="L4" s="54" t="s">
        <v>62</v>
      </c>
      <c r="M4" s="54"/>
      <c r="N4">
        <v>0.3</v>
      </c>
    </row>
    <row r="5" spans="1:14" x14ac:dyDescent="0.2">
      <c r="A5" s="35">
        <v>45323</v>
      </c>
      <c r="B5" s="36">
        <f>('Federalist2.eth Member Growth'!B7*'Federalist2.eth Rev aft Reward'!$N$3*'Federalist2.eth Rev aft Reward'!$N$4*$N$5*(1-$N$6))</f>
        <v>371.25000000000006</v>
      </c>
      <c r="C5" s="36">
        <f>('Federalist2.eth Member Growth'!C7*'Federalist2.eth Rev aft Reward'!$N$3*'Federalist2.eth Rev aft Reward'!$N$4*$N$5*(1-$N$6))</f>
        <v>405</v>
      </c>
      <c r="D5" s="36">
        <f>('Federalist2.eth Member Growth'!D7*'Federalist2.eth Rev aft Reward'!$N$3*'Federalist2.eth Rev aft Reward'!$N$4*$N$5*(1-$N$6))</f>
        <v>438.75</v>
      </c>
      <c r="E5" s="36">
        <f>('Federalist2.eth Member Growth'!E7*'Federalist2.eth Rev aft Reward'!$N$3*'Federalist2.eth Rev aft Reward'!$N$4*$N$5*(1-$N$6))</f>
        <v>472.5</v>
      </c>
      <c r="F5" s="36">
        <f>('Federalist2.eth Member Growth'!F7*'Federalist2.eth Rev aft Reward'!$N$3*'Federalist2.eth Rev aft Reward'!$N$4*$N$5*(1-$N$6))</f>
        <v>506.25</v>
      </c>
      <c r="G5" s="36">
        <f>('Federalist2.eth Member Growth'!G7*'Federalist2.eth Rev aft Reward'!$N$3*'Federalist2.eth Rev aft Reward'!$N$4*$N$5*(1-$N$6))</f>
        <v>540</v>
      </c>
      <c r="H5" s="36">
        <f>('Federalist2.eth Member Growth'!H7*'Federalist2.eth Rev aft Reward'!$N$3*'Federalist2.eth Rev aft Reward'!$N$4*$N$5*(1-$N$6))</f>
        <v>573.75</v>
      </c>
      <c r="I5" s="36">
        <f>('Federalist2.eth Member Growth'!I7*'Federalist2.eth Rev aft Reward'!$N$3*'Federalist2.eth Rev aft Reward'!$N$4*$N$5*(1-$N$6))</f>
        <v>607.5</v>
      </c>
      <c r="J5" s="36">
        <f>('Federalist2.eth Member Growth'!J7*'Federalist2.eth Rev aft Reward'!$N$3*'Federalist2.eth Rev aft Reward'!$N$4*$N$5*(1-$N$6))</f>
        <v>641.25</v>
      </c>
      <c r="K5" s="36">
        <f>('Federalist2.eth Member Growth'!K7*'Federalist2.eth Rev aft Reward'!$N$3*'Federalist2.eth Rev aft Reward'!$N$4*$N$5*(1-$N$6))</f>
        <v>675</v>
      </c>
      <c r="L5" s="54" t="s">
        <v>63</v>
      </c>
      <c r="M5" s="54"/>
      <c r="N5">
        <v>0.5</v>
      </c>
    </row>
    <row r="6" spans="1:14" x14ac:dyDescent="0.2">
      <c r="A6" s="35">
        <v>45352</v>
      </c>
      <c r="B6" s="36">
        <f>('Federalist2.eth Member Growth'!B8*'Federalist2.eth Rev aft Reward'!$N$3*'Federalist2.eth Rev aft Reward'!$N$4*$N$5*(1-$N$6))</f>
        <v>408.37500000000011</v>
      </c>
      <c r="C6" s="36">
        <f>('Federalist2.eth Member Growth'!C8*'Federalist2.eth Rev aft Reward'!$N$3*'Federalist2.eth Rev aft Reward'!$N$4*$N$5*(1-$N$6))</f>
        <v>486</v>
      </c>
      <c r="D6" s="36">
        <f>('Federalist2.eth Member Growth'!D8*'Federalist2.eth Rev aft Reward'!$N$3*'Federalist2.eth Rev aft Reward'!$N$4*$N$5*(1-$N$6))</f>
        <v>570.375</v>
      </c>
      <c r="E6" s="36">
        <f>('Federalist2.eth Member Growth'!E8*'Federalist2.eth Rev aft Reward'!$N$3*'Federalist2.eth Rev aft Reward'!$N$4*$N$5*(1-$N$6))</f>
        <v>661.5</v>
      </c>
      <c r="F6" s="36">
        <f>('Federalist2.eth Member Growth'!F8*'Federalist2.eth Rev aft Reward'!$N$3*'Federalist2.eth Rev aft Reward'!$N$4*$N$5*(1-$N$6))</f>
        <v>759.375</v>
      </c>
      <c r="G6" s="36">
        <f>('Federalist2.eth Member Growth'!G8*'Federalist2.eth Rev aft Reward'!$N$3*'Federalist2.eth Rev aft Reward'!$N$4*$N$5*(1-$N$6))</f>
        <v>864</v>
      </c>
      <c r="H6" s="36">
        <f>('Federalist2.eth Member Growth'!H8*'Federalist2.eth Rev aft Reward'!$N$3*'Federalist2.eth Rev aft Reward'!$N$4*$N$5*(1-$N$6))</f>
        <v>975.375</v>
      </c>
      <c r="I6" s="36">
        <f>('Federalist2.eth Member Growth'!I8*'Federalist2.eth Rev aft Reward'!$N$3*'Federalist2.eth Rev aft Reward'!$N$4*$N$5*(1-$N$6))</f>
        <v>1093.5</v>
      </c>
      <c r="J6" s="36">
        <f>('Federalist2.eth Member Growth'!J8*'Federalist2.eth Rev aft Reward'!$N$3*'Federalist2.eth Rev aft Reward'!$N$4*$N$5*(1-$N$6))</f>
        <v>1218.375</v>
      </c>
      <c r="K6" s="36">
        <f>('Federalist2.eth Member Growth'!K8*'Federalist2.eth Rev aft Reward'!$N$3*'Federalist2.eth Rev aft Reward'!$N$4*$N$5*(1-$N$6))</f>
        <v>1350</v>
      </c>
      <c r="L6" s="54" t="s">
        <v>64</v>
      </c>
      <c r="M6" s="54"/>
      <c r="N6">
        <v>0.25</v>
      </c>
    </row>
    <row r="7" spans="1:14" x14ac:dyDescent="0.2">
      <c r="A7" s="35">
        <v>45383</v>
      </c>
      <c r="B7" s="36">
        <f>('Federalist2.eth Member Growth'!B9*'Federalist2.eth Rev aft Reward'!$N$3*'Federalist2.eth Rev aft Reward'!$N$4*$N$5*(1-$N$6))</f>
        <v>449.21250000000009</v>
      </c>
      <c r="C7" s="36">
        <f>('Federalist2.eth Member Growth'!C9*'Federalist2.eth Rev aft Reward'!$N$3*'Federalist2.eth Rev aft Reward'!$N$4*$N$5*(1-$N$6))</f>
        <v>583.19999999999982</v>
      </c>
      <c r="D7" s="36">
        <f>('Federalist2.eth Member Growth'!D9*'Federalist2.eth Rev aft Reward'!$N$3*'Federalist2.eth Rev aft Reward'!$N$4*$N$5*(1-$N$6))</f>
        <v>741.48750000000007</v>
      </c>
      <c r="E7" s="36">
        <f>('Federalist2.eth Member Growth'!E9*'Federalist2.eth Rev aft Reward'!$N$3*'Federalist2.eth Rev aft Reward'!$N$4*$N$5*(1-$N$6))</f>
        <v>926.09999999999991</v>
      </c>
      <c r="F7" s="36">
        <f>('Federalist2.eth Member Growth'!F9*'Federalist2.eth Rev aft Reward'!$N$3*'Federalist2.eth Rev aft Reward'!$N$4*$N$5*(1-$N$6))</f>
        <v>1139.0625</v>
      </c>
      <c r="G7" s="36">
        <f>('Federalist2.eth Member Growth'!G9*'Federalist2.eth Rev aft Reward'!$N$3*'Federalist2.eth Rev aft Reward'!$N$4*$N$5*(1-$N$6))</f>
        <v>1382.3999999999999</v>
      </c>
      <c r="H7" s="36">
        <f>('Federalist2.eth Member Growth'!H9*'Federalist2.eth Rev aft Reward'!$N$3*'Federalist2.eth Rev aft Reward'!$N$4*$N$5*(1-$N$6))</f>
        <v>1658.1374999999998</v>
      </c>
      <c r="I7" s="36">
        <f>('Federalist2.eth Member Growth'!I9*'Federalist2.eth Rev aft Reward'!$N$3*'Federalist2.eth Rev aft Reward'!$N$4*$N$5*(1-$N$6))</f>
        <v>1968.3000000000002</v>
      </c>
      <c r="J7" s="36">
        <f>('Federalist2.eth Member Growth'!J9*'Federalist2.eth Rev aft Reward'!$N$3*'Federalist2.eth Rev aft Reward'!$N$4*$N$5*(1-$N$6))</f>
        <v>2314.9124999999999</v>
      </c>
      <c r="K7" s="36">
        <f>('Federalist2.eth Member Growth'!K9*'Federalist2.eth Rev aft Reward'!$N$3*'Federalist2.eth Rev aft Reward'!$N$4*$N$5*(1-$N$6))</f>
        <v>2700</v>
      </c>
    </row>
    <row r="8" spans="1:14" x14ac:dyDescent="0.2">
      <c r="A8" s="35">
        <v>45413</v>
      </c>
      <c r="B8" s="36">
        <f>('Federalist2.eth Member Growth'!B10*'Federalist2.eth Rev aft Reward'!$N$3*'Federalist2.eth Rev aft Reward'!$N$4*$N$5*(1-$N$6))</f>
        <v>494.1337500000003</v>
      </c>
      <c r="C8" s="36">
        <f>('Federalist2.eth Member Growth'!C10*'Federalist2.eth Rev aft Reward'!$N$3*'Federalist2.eth Rev aft Reward'!$N$4*$N$5*(1-$N$6))</f>
        <v>699.83999999999992</v>
      </c>
      <c r="D8" s="36">
        <f>('Federalist2.eth Member Growth'!D10*'Federalist2.eth Rev aft Reward'!$N$3*'Federalist2.eth Rev aft Reward'!$N$4*$N$5*(1-$N$6))</f>
        <v>963.93375000000015</v>
      </c>
      <c r="E8" s="36">
        <f>('Federalist2.eth Member Growth'!E10*'Federalist2.eth Rev aft Reward'!$N$3*'Federalist2.eth Rev aft Reward'!$N$4*$N$5*(1-$N$6))</f>
        <v>1296.54</v>
      </c>
      <c r="F8" s="36">
        <f>('Federalist2.eth Member Growth'!F10*'Federalist2.eth Rev aft Reward'!$N$3*'Federalist2.eth Rev aft Reward'!$N$4*$N$5*(1-$N$6))</f>
        <v>1708.59375</v>
      </c>
      <c r="G8" s="36">
        <f>('Federalist2.eth Member Growth'!G10*'Federalist2.eth Rev aft Reward'!$N$3*'Federalist2.eth Rev aft Reward'!$N$4*$N$5*(1-$N$6))</f>
        <v>2211.84</v>
      </c>
      <c r="H8" s="36">
        <f>('Federalist2.eth Member Growth'!H10*'Federalist2.eth Rev aft Reward'!$N$3*'Federalist2.eth Rev aft Reward'!$N$4*$N$5*(1-$N$6))</f>
        <v>2818.8337500000002</v>
      </c>
      <c r="I8" s="36">
        <f>('Federalist2.eth Member Growth'!I10*'Federalist2.eth Rev aft Reward'!$N$3*'Federalist2.eth Rev aft Reward'!$N$4*$N$5*(1-$N$6))</f>
        <v>3542.9400000000005</v>
      </c>
      <c r="J8" s="36">
        <f>('Federalist2.eth Member Growth'!J10*'Federalist2.eth Rev aft Reward'!$N$3*'Federalist2.eth Rev aft Reward'!$N$4*$N$5*(1-$N$6))</f>
        <v>4398.3337499999989</v>
      </c>
      <c r="K8" s="36">
        <f>('Federalist2.eth Member Growth'!K10*'Federalist2.eth Rev aft Reward'!$N$3*'Federalist2.eth Rev aft Reward'!$N$4*$N$5*(1-$N$6))</f>
        <v>5400</v>
      </c>
    </row>
    <row r="9" spans="1:14" x14ac:dyDescent="0.2">
      <c r="A9" s="35">
        <v>45444</v>
      </c>
      <c r="B9" s="36">
        <f>('Federalist2.eth Member Growth'!B11*'Federalist2.eth Rev aft Reward'!$N$3*'Federalist2.eth Rev aft Reward'!$N$4*$N$5*(1-$N$6))</f>
        <v>543.54712500000039</v>
      </c>
      <c r="C9" s="36">
        <f>('Federalist2.eth Member Growth'!C11*'Federalist2.eth Rev aft Reward'!$N$3*'Federalist2.eth Rev aft Reward'!$N$4*$N$5*(1-$N$6))</f>
        <v>839.80799999999999</v>
      </c>
      <c r="D9" s="36">
        <f>('Federalist2.eth Member Growth'!D11*'Federalist2.eth Rev aft Reward'!$N$3*'Federalist2.eth Rev aft Reward'!$N$4*$N$5*(1-$N$6))</f>
        <v>1253.113875</v>
      </c>
      <c r="E9" s="36">
        <f>('Federalist2.eth Member Growth'!E11*'Federalist2.eth Rev aft Reward'!$N$3*'Federalist2.eth Rev aft Reward'!$N$4*$N$5*(1-$N$6))</f>
        <v>1815.1559999999997</v>
      </c>
      <c r="F9" s="36">
        <f>('Federalist2.eth Member Growth'!F11*'Federalist2.eth Rev aft Reward'!$N$3*'Federalist2.eth Rev aft Reward'!$N$4*$N$5*(1-$N$6))</f>
        <v>2562.890625</v>
      </c>
      <c r="G9" s="36">
        <f>('Federalist2.eth Member Growth'!G11*'Federalist2.eth Rev aft Reward'!$N$3*'Federalist2.eth Rev aft Reward'!$N$4*$N$5*(1-$N$6))</f>
        <v>3538.9440000000004</v>
      </c>
      <c r="H9" s="36">
        <f>('Federalist2.eth Member Growth'!H11*'Federalist2.eth Rev aft Reward'!$N$3*'Federalist2.eth Rev aft Reward'!$N$4*$N$5*(1-$N$6))</f>
        <v>4792.0173749999994</v>
      </c>
      <c r="I9" s="36">
        <f>('Federalist2.eth Member Growth'!I11*'Federalist2.eth Rev aft Reward'!$N$3*'Federalist2.eth Rev aft Reward'!$N$4*$N$5*(1-$N$6))</f>
        <v>6377.2920000000013</v>
      </c>
      <c r="J9" s="36">
        <f>('Federalist2.eth Member Growth'!J11*'Federalist2.eth Rev aft Reward'!$N$3*'Federalist2.eth Rev aft Reward'!$N$4*$N$5*(1-$N$6))</f>
        <v>8356.8341249999976</v>
      </c>
      <c r="K9" s="36">
        <f>('Federalist2.eth Member Growth'!K11*'Federalist2.eth Rev aft Reward'!$N$3*'Federalist2.eth Rev aft Reward'!$N$4*$N$5*(1-$N$6))</f>
        <v>10800</v>
      </c>
    </row>
    <row r="10" spans="1:14" x14ac:dyDescent="0.2">
      <c r="A10" s="35">
        <v>45474</v>
      </c>
      <c r="B10" s="36">
        <f>('Federalist2.eth Member Growth'!B12*'Federalist2.eth Rev aft Reward'!$N$3*'Federalist2.eth Rev aft Reward'!$N$4*$N$5*(1-$N$6))</f>
        <v>597.9018375000004</v>
      </c>
      <c r="C10" s="36">
        <f>('Federalist2.eth Member Growth'!C12*'Federalist2.eth Rev aft Reward'!$N$3*'Federalist2.eth Rev aft Reward'!$N$4*$N$5*(1-$N$6))</f>
        <v>1007.7695999999999</v>
      </c>
      <c r="D10" s="36">
        <f>('Federalist2.eth Member Growth'!D12*'Federalist2.eth Rev aft Reward'!$N$3*'Federalist2.eth Rev aft Reward'!$N$4*$N$5*(1-$N$6))</f>
        <v>1629.0480375</v>
      </c>
      <c r="E10" s="36">
        <f>('Federalist2.eth Member Growth'!E12*'Federalist2.eth Rev aft Reward'!$N$3*'Federalist2.eth Rev aft Reward'!$N$4*$N$5*(1-$N$6))</f>
        <v>2541.2183999999993</v>
      </c>
      <c r="F10" s="36">
        <f>('Federalist2.eth Member Growth'!F12*'Federalist2.eth Rev aft Reward'!$N$3*'Federalist2.eth Rev aft Reward'!$N$4*$N$5*(1-$N$6))</f>
        <v>3844.3359375</v>
      </c>
      <c r="G10" s="36">
        <f>('Federalist2.eth Member Growth'!G12*'Federalist2.eth Rev aft Reward'!$N$3*'Federalist2.eth Rev aft Reward'!$N$4*$N$5*(1-$N$6))</f>
        <v>5662.3104000000012</v>
      </c>
      <c r="H10" s="36">
        <f>('Federalist2.eth Member Growth'!H12*'Federalist2.eth Rev aft Reward'!$N$3*'Federalist2.eth Rev aft Reward'!$N$4*$N$5*(1-$N$6))</f>
        <v>8146.4295375000002</v>
      </c>
      <c r="I10" s="36">
        <f>('Federalist2.eth Member Growth'!I12*'Federalist2.eth Rev aft Reward'!$N$3*'Federalist2.eth Rev aft Reward'!$N$4*$N$5*(1-$N$6))</f>
        <v>11479.125600000003</v>
      </c>
      <c r="J10" s="36">
        <f>('Federalist2.eth Member Growth'!J12*'Federalist2.eth Rev aft Reward'!$N$3*'Federalist2.eth Rev aft Reward'!$N$4*$N$5*(1-$N$6))</f>
        <v>15877.984837499997</v>
      </c>
      <c r="K10" s="36">
        <f>('Federalist2.eth Member Growth'!K12*'Federalist2.eth Rev aft Reward'!$N$3*'Federalist2.eth Rev aft Reward'!$N$4*$N$5*(1-$N$6))</f>
        <v>21600</v>
      </c>
    </row>
    <row r="11" spans="1:14" x14ac:dyDescent="0.2">
      <c r="A11" s="35">
        <v>45505</v>
      </c>
      <c r="B11" s="36">
        <f>('Federalist2.eth Member Growth'!B13*'Federalist2.eth Rev aft Reward'!$N$3*'Federalist2.eth Rev aft Reward'!$N$4*$N$5*(1-$N$6))</f>
        <v>657.69202125000038</v>
      </c>
      <c r="C11" s="36">
        <f>('Federalist2.eth Member Growth'!C13*'Federalist2.eth Rev aft Reward'!$N$3*'Federalist2.eth Rev aft Reward'!$N$4*$N$5*(1-$N$6))</f>
        <v>1209.3235199999999</v>
      </c>
      <c r="D11" s="36">
        <f>('Federalist2.eth Member Growth'!D13*'Federalist2.eth Rev aft Reward'!$N$3*'Federalist2.eth Rev aft Reward'!$N$4*$N$5*(1-$N$6))</f>
        <v>2117.7624487500002</v>
      </c>
      <c r="E11" s="36">
        <f>('Federalist2.eth Member Growth'!E13*'Federalist2.eth Rev aft Reward'!$N$3*'Federalist2.eth Rev aft Reward'!$N$4*$N$5*(1-$N$6))</f>
        <v>3557.7057599999994</v>
      </c>
      <c r="F11" s="36">
        <f>('Federalist2.eth Member Growth'!F13*'Federalist2.eth Rev aft Reward'!$N$3*'Federalist2.eth Rev aft Reward'!$N$4*$N$5*(1-$N$6))</f>
        <v>5766.50390625</v>
      </c>
      <c r="G11" s="36">
        <f>('Federalist2.eth Member Growth'!G13*'Federalist2.eth Rev aft Reward'!$N$3*'Federalist2.eth Rev aft Reward'!$N$4*$N$5*(1-$N$6))</f>
        <v>9059.6966400000038</v>
      </c>
      <c r="H11" s="36">
        <f>('Federalist2.eth Member Growth'!H13*'Federalist2.eth Rev aft Reward'!$N$3*'Federalist2.eth Rev aft Reward'!$N$4*$N$5*(1-$N$6))</f>
        <v>13848.930213749998</v>
      </c>
      <c r="I11" s="36">
        <f>('Federalist2.eth Member Growth'!I13*'Federalist2.eth Rev aft Reward'!$N$3*'Federalist2.eth Rev aft Reward'!$N$4*$N$5*(1-$N$6))</f>
        <v>20662.426080000005</v>
      </c>
      <c r="J11" s="36">
        <f>('Federalist2.eth Member Growth'!J13*'Federalist2.eth Rev aft Reward'!$N$3*'Federalist2.eth Rev aft Reward'!$N$4*$N$5*(1-$N$6))</f>
        <v>30168.171191249989</v>
      </c>
      <c r="K11" s="36">
        <f>('Federalist2.eth Member Growth'!K13*'Federalist2.eth Rev aft Reward'!$N$3*'Federalist2.eth Rev aft Reward'!$N$4*$N$5*(1-$N$6))</f>
        <v>43200</v>
      </c>
    </row>
    <row r="12" spans="1:14" x14ac:dyDescent="0.2">
      <c r="A12" s="35">
        <v>45536</v>
      </c>
      <c r="B12" s="36">
        <f>('Federalist2.eth Member Growth'!B14*'Federalist2.eth Rev aft Reward'!$N$3*'Federalist2.eth Rev aft Reward'!$N$4*$N$5*(1-$N$6))</f>
        <v>723.4612233750006</v>
      </c>
      <c r="C12" s="36">
        <f>('Federalist2.eth Member Growth'!C14*'Federalist2.eth Rev aft Reward'!$N$3*'Federalist2.eth Rev aft Reward'!$N$4*$N$5*(1-$N$6))</f>
        <v>1451.1882239999998</v>
      </c>
      <c r="D12" s="36">
        <f>('Federalist2.eth Member Growth'!D14*'Federalist2.eth Rev aft Reward'!$N$3*'Federalist2.eth Rev aft Reward'!$N$4*$N$5*(1-$N$6))</f>
        <v>2753.0911833750006</v>
      </c>
      <c r="E12" s="36">
        <f>('Federalist2.eth Member Growth'!E14*'Federalist2.eth Rev aft Reward'!$N$3*'Federalist2.eth Rev aft Reward'!$N$4*$N$5*(1-$N$6))</f>
        <v>4980.7880639999985</v>
      </c>
      <c r="F12" s="36">
        <f>('Federalist2.eth Member Growth'!F14*'Federalist2.eth Rev aft Reward'!$N$3*'Federalist2.eth Rev aft Reward'!$N$4*$N$5*(1-$N$6))</f>
        <v>8649.755859375</v>
      </c>
      <c r="G12" s="36">
        <f>('Federalist2.eth Member Growth'!G14*'Federalist2.eth Rev aft Reward'!$N$3*'Federalist2.eth Rev aft Reward'!$N$4*$N$5*(1-$N$6))</f>
        <v>14495.514624000007</v>
      </c>
      <c r="H12" s="36">
        <f>('Federalist2.eth Member Growth'!H14*'Federalist2.eth Rev aft Reward'!$N$3*'Federalist2.eth Rev aft Reward'!$N$4*$N$5*(1-$N$6))</f>
        <v>23543.181363374999</v>
      </c>
      <c r="I12" s="36">
        <f>('Federalist2.eth Member Growth'!I14*'Federalist2.eth Rev aft Reward'!$N$3*'Federalist2.eth Rev aft Reward'!$N$4*$N$5*(1-$N$6))</f>
        <v>37192.366944000009</v>
      </c>
      <c r="J12" s="36">
        <f>('Federalist2.eth Member Growth'!J14*'Federalist2.eth Rev aft Reward'!$N$3*'Federalist2.eth Rev aft Reward'!$N$4*$N$5*(1-$N$6))</f>
        <v>57319.525263374977</v>
      </c>
      <c r="K12" s="36">
        <f>('Federalist2.eth Member Growth'!K14*'Federalist2.eth Rev aft Reward'!$N$3*'Federalist2.eth Rev aft Reward'!$N$4*$N$5*(1-$N$6))</f>
        <v>86400</v>
      </c>
    </row>
    <row r="13" spans="1:14" x14ac:dyDescent="0.2">
      <c r="A13" s="35">
        <v>45566</v>
      </c>
      <c r="B13" s="36">
        <f>('Federalist2.eth Member Growth'!B15*'Federalist2.eth Rev aft Reward'!$N$3*'Federalist2.eth Rev aft Reward'!$N$4*$N$5*(1-$N$6))</f>
        <v>795.80734571250059</v>
      </c>
      <c r="C13" s="36">
        <f>('Federalist2.eth Member Growth'!C15*'Federalist2.eth Rev aft Reward'!$N$3*'Federalist2.eth Rev aft Reward'!$N$4*$N$5*(1-$N$6))</f>
        <v>1741.4258687999995</v>
      </c>
      <c r="D13" s="36">
        <f>('Federalist2.eth Member Growth'!D15*'Federalist2.eth Rev aft Reward'!$N$3*'Federalist2.eth Rev aft Reward'!$N$4*$N$5*(1-$N$6))</f>
        <v>3579.0185383875005</v>
      </c>
      <c r="E13" s="36">
        <f>('Federalist2.eth Member Growth'!E15*'Federalist2.eth Rev aft Reward'!$N$3*'Federalist2.eth Rev aft Reward'!$N$4*$N$5*(1-$N$6))</f>
        <v>6973.1032895999979</v>
      </c>
      <c r="F13" s="36">
        <f>('Federalist2.eth Member Growth'!F15*'Federalist2.eth Rev aft Reward'!$N$3*'Federalist2.eth Rev aft Reward'!$N$4*$N$5*(1-$N$6))</f>
        <v>12974.6337890625</v>
      </c>
      <c r="G13" s="36">
        <f>('Federalist2.eth Member Growth'!G15*'Federalist2.eth Rev aft Reward'!$N$3*'Federalist2.eth Rev aft Reward'!$N$4*$N$5*(1-$N$6))</f>
        <v>23192.823398400011</v>
      </c>
      <c r="H13" s="36">
        <f>('Federalist2.eth Member Growth'!H15*'Federalist2.eth Rev aft Reward'!$N$3*'Federalist2.eth Rev aft Reward'!$N$4*$N$5*(1-$N$6))</f>
        <v>40023.408317737485</v>
      </c>
      <c r="I13" s="36">
        <f>('Federalist2.eth Member Growth'!I15*'Federalist2.eth Rev aft Reward'!$N$3*'Federalist2.eth Rev aft Reward'!$N$4*$N$5*(1-$N$6))</f>
        <v>66946.260499200027</v>
      </c>
      <c r="J13" s="36">
        <f>('Federalist2.eth Member Growth'!J15*'Federalist2.eth Rev aft Reward'!$N$3*'Federalist2.eth Rev aft Reward'!$N$4*$N$5*(1-$N$6))</f>
        <v>108907.09800041246</v>
      </c>
      <c r="K13" s="36">
        <f>('Federalist2.eth Member Growth'!K15*'Federalist2.eth Rev aft Reward'!$N$3*'Federalist2.eth Rev aft Reward'!$N$4*$N$5*(1-$N$6))</f>
        <v>172800</v>
      </c>
    </row>
    <row r="14" spans="1:14" x14ac:dyDescent="0.2">
      <c r="A14" s="35">
        <v>45597</v>
      </c>
      <c r="B14" s="36">
        <f>('Federalist2.eth Member Growth'!B16*'Federalist2.eth Rev aft Reward'!$N$3*'Federalist2.eth Rev aft Reward'!$N$4*$N$5*(1-$N$6))</f>
        <v>875.38808028375092</v>
      </c>
      <c r="C14" s="36">
        <f>('Federalist2.eth Member Growth'!C16*'Federalist2.eth Rev aft Reward'!$N$3*'Federalist2.eth Rev aft Reward'!$N$4*$N$5*(1-$N$6))</f>
        <v>2089.7110425599994</v>
      </c>
      <c r="D14" s="36">
        <f>('Federalist2.eth Member Growth'!D16*'Federalist2.eth Rev aft Reward'!$N$3*'Federalist2.eth Rev aft Reward'!$N$4*$N$5*(1-$N$6))</f>
        <v>4652.7240999037513</v>
      </c>
      <c r="E14" s="36">
        <f>('Federalist2.eth Member Growth'!E16*'Federalist2.eth Rev aft Reward'!$N$3*'Federalist2.eth Rev aft Reward'!$N$4*$N$5*(1-$N$6))</f>
        <v>9762.3446054399974</v>
      </c>
      <c r="F14" s="36">
        <f>('Federalist2.eth Member Growth'!F16*'Federalist2.eth Rev aft Reward'!$N$3*'Federalist2.eth Rev aft Reward'!$N$4*$N$5*(1-$N$6))</f>
        <v>19461.95068359375</v>
      </c>
      <c r="G14" s="36">
        <f>('Federalist2.eth Member Growth'!G16*'Federalist2.eth Rev aft Reward'!$N$3*'Federalist2.eth Rev aft Reward'!$N$4*$N$5*(1-$N$6))</f>
        <v>37108.517437440016</v>
      </c>
      <c r="H14" s="36">
        <f>('Federalist2.eth Member Growth'!H16*'Federalist2.eth Rev aft Reward'!$N$3*'Federalist2.eth Rev aft Reward'!$N$4*$N$5*(1-$N$6))</f>
        <v>68039.794140153739</v>
      </c>
      <c r="I14" s="36">
        <f>('Federalist2.eth Member Growth'!I16*'Federalist2.eth Rev aft Reward'!$N$3*'Federalist2.eth Rev aft Reward'!$N$4*$N$5*(1-$N$6))</f>
        <v>120503.26889856004</v>
      </c>
      <c r="J14" s="36">
        <f>('Federalist2.eth Member Growth'!J16*'Federalist2.eth Rev aft Reward'!$N$3*'Federalist2.eth Rev aft Reward'!$N$4*$N$5*(1-$N$6))</f>
        <v>206923.48620078363</v>
      </c>
      <c r="K14" s="36">
        <f>('Federalist2.eth Member Growth'!K16*'Federalist2.eth Rev aft Reward'!$N$3*'Federalist2.eth Rev aft Reward'!$N$4*$N$5*(1-$N$6))</f>
        <v>345600</v>
      </c>
    </row>
    <row r="15" spans="1:14" x14ac:dyDescent="0.2">
      <c r="A15" s="35">
        <v>45627</v>
      </c>
      <c r="B15" s="36">
        <f>('Federalist2.eth Member Growth'!B17*'Federalist2.eth Rev aft Reward'!$N$3*'Federalist2.eth Rev aft Reward'!$N$4*$N$5*(1-$N$6))</f>
        <v>962.92688831212581</v>
      </c>
      <c r="C15" s="36">
        <f>('Federalist2.eth Member Growth'!C17*'Federalist2.eth Rev aft Reward'!$N$3*'Federalist2.eth Rev aft Reward'!$N$4*$N$5*(1-$N$6))</f>
        <v>2507.653251071999</v>
      </c>
      <c r="D15" s="36">
        <f>('Federalist2.eth Member Growth'!D17*'Federalist2.eth Rev aft Reward'!$N$3*'Federalist2.eth Rev aft Reward'!$N$4*$N$5*(1-$N$6))</f>
        <v>6048.5413298748772</v>
      </c>
      <c r="E15" s="36">
        <f>('Federalist2.eth Member Growth'!E17*'Federalist2.eth Rev aft Reward'!$N$3*'Federalist2.eth Rev aft Reward'!$N$4*$N$5*(1-$N$6))</f>
        <v>13667.282447615995</v>
      </c>
      <c r="F15" s="36">
        <f>('Federalist2.eth Member Growth'!F17*'Federalist2.eth Rev aft Reward'!$N$3*'Federalist2.eth Rev aft Reward'!$N$4*$N$5*(1-$N$6))</f>
        <v>29192.926025390625</v>
      </c>
      <c r="G15" s="36">
        <f>('Federalist2.eth Member Growth'!G17*'Federalist2.eth Rev aft Reward'!$N$3*'Federalist2.eth Rev aft Reward'!$N$4*$N$5*(1-$N$6))</f>
        <v>59373.62789990403</v>
      </c>
      <c r="H15" s="36">
        <f>('Federalist2.eth Member Growth'!H17*'Federalist2.eth Rev aft Reward'!$N$3*'Federalist2.eth Rev aft Reward'!$N$4*$N$5*(1-$N$6))</f>
        <v>115667.65003826133</v>
      </c>
      <c r="I15" s="36">
        <f>('Federalist2.eth Member Growth'!I17*'Federalist2.eth Rev aft Reward'!$N$3*'Federalist2.eth Rev aft Reward'!$N$4*$N$5*(1-$N$6))</f>
        <v>216905.88401740807</v>
      </c>
      <c r="J15" s="36">
        <f>('Federalist2.eth Member Growth'!J17*'Federalist2.eth Rev aft Reward'!$N$3*'Federalist2.eth Rev aft Reward'!$N$4*$N$5*(1-$N$6))</f>
        <v>393154.62378148892</v>
      </c>
      <c r="K15" s="36">
        <f>('Federalist2.eth Member Growth'!K17*'Federalist2.eth Rev aft Reward'!$N$3*'Federalist2.eth Rev aft Reward'!$N$4*$N$5*(1-$N$6))</f>
        <v>691200</v>
      </c>
    </row>
    <row r="16" spans="1:14" x14ac:dyDescent="0.2">
      <c r="A16" s="35">
        <v>45658</v>
      </c>
      <c r="B16" s="36">
        <f>('Federalist2.eth Member Growth'!B18*'Federalist2.eth Rev aft Reward'!$N$3*'Federalist2.eth Rev aft Reward'!$N$4*$N$5*(1-$N$6))</f>
        <v>1059.2195771433387</v>
      </c>
      <c r="C16" s="36">
        <f>('Federalist2.eth Member Growth'!C18*'Federalist2.eth Rev aft Reward'!$N$3*'Federalist2.eth Rev aft Reward'!$N$4*$N$5*(1-$N$6))</f>
        <v>3009.1839012863989</v>
      </c>
      <c r="D16" s="36">
        <f>('Federalist2.eth Member Growth'!D18*'Federalist2.eth Rev aft Reward'!$N$3*'Federalist2.eth Rev aft Reward'!$N$4*$N$5*(1-$N$6))</f>
        <v>7863.1037288373409</v>
      </c>
      <c r="E16" s="36">
        <f>('Federalist2.eth Member Growth'!E18*'Federalist2.eth Rev aft Reward'!$N$3*'Federalist2.eth Rev aft Reward'!$N$4*$N$5*(1-$N$6))</f>
        <v>19134.195426662394</v>
      </c>
      <c r="F16" s="36">
        <f>('Federalist2.eth Member Growth'!F18*'Federalist2.eth Rev aft Reward'!$N$3*'Federalist2.eth Rev aft Reward'!$N$4*$N$5*(1-$N$6))</f>
        <v>43789.389038085938</v>
      </c>
      <c r="G16" s="36">
        <f>('Federalist2.eth Member Growth'!G18*'Federalist2.eth Rev aft Reward'!$N$3*'Federalist2.eth Rev aft Reward'!$N$4*$N$5*(1-$N$6))</f>
        <v>94997.804639846436</v>
      </c>
      <c r="H16" s="36">
        <f>('Federalist2.eth Member Growth'!H18*'Federalist2.eth Rev aft Reward'!$N$3*'Federalist2.eth Rev aft Reward'!$N$4*$N$5*(1-$N$6))</f>
        <v>196635.00506504427</v>
      </c>
      <c r="I16" s="36">
        <f>('Federalist2.eth Member Growth'!I18*'Federalist2.eth Rev aft Reward'!$N$3*'Federalist2.eth Rev aft Reward'!$N$4*$N$5*(1-$N$6))</f>
        <v>390430.59123133461</v>
      </c>
      <c r="J16" s="36">
        <f>('Federalist2.eth Member Growth'!J18*'Federalist2.eth Rev aft Reward'!$N$3*'Federalist2.eth Rev aft Reward'!$N$4*$N$5*(1-$N$6))</f>
        <v>746993.7851848288</v>
      </c>
      <c r="K16" s="36">
        <f>('Federalist2.eth Member Growth'!K18*'Federalist2.eth Rev aft Reward'!$N$3*'Federalist2.eth Rev aft Reward'!$N$4*$N$5*(1-$N$6))</f>
        <v>1382400</v>
      </c>
    </row>
    <row r="17" spans="1:11" x14ac:dyDescent="0.2">
      <c r="A17" s="35">
        <v>45689</v>
      </c>
      <c r="B17" s="36">
        <f>('Federalist2.eth Member Growth'!B19*'Federalist2.eth Rev aft Reward'!$N$3*'Federalist2.eth Rev aft Reward'!$N$4*$N$5*(1-$N$6))</f>
        <v>1165.1415348576725</v>
      </c>
      <c r="C17" s="36">
        <f>('Federalist2.eth Member Growth'!C19*'Federalist2.eth Rev aft Reward'!$N$3*'Federalist2.eth Rev aft Reward'!$N$4*$N$5*(1-$N$6))</f>
        <v>3611.0206815436795</v>
      </c>
      <c r="D17" s="36">
        <f>('Federalist2.eth Member Growth'!D19*'Federalist2.eth Rev aft Reward'!$N$3*'Federalist2.eth Rev aft Reward'!$N$4*$N$5*(1-$N$6))</f>
        <v>10222.034847488541</v>
      </c>
      <c r="E17" s="36">
        <f>('Federalist2.eth Member Growth'!E19*'Federalist2.eth Rev aft Reward'!$N$3*'Federalist2.eth Rev aft Reward'!$N$4*$N$5*(1-$N$6))</f>
        <v>26787.873597327343</v>
      </c>
      <c r="F17" s="36">
        <f>('Federalist2.eth Member Growth'!F19*'Federalist2.eth Rev aft Reward'!$N$3*'Federalist2.eth Rev aft Reward'!$N$4*$N$5*(1-$N$6))</f>
        <v>65684.083557128906</v>
      </c>
      <c r="G17" s="36">
        <f>('Federalist2.eth Member Growth'!G19*'Federalist2.eth Rev aft Reward'!$N$3*'Federalist2.eth Rev aft Reward'!$N$4*$N$5*(1-$N$6))</f>
        <v>151996.4874237543</v>
      </c>
      <c r="H17" s="36">
        <f>('Federalist2.eth Member Growth'!H19*'Federalist2.eth Rev aft Reward'!$N$3*'Federalist2.eth Rev aft Reward'!$N$4*$N$5*(1-$N$6))</f>
        <v>334279.50861057523</v>
      </c>
      <c r="I17" s="36">
        <f>('Federalist2.eth Member Growth'!I19*'Federalist2.eth Rev aft Reward'!$N$3*'Federalist2.eth Rev aft Reward'!$N$4*$N$5*(1-$N$6))</f>
        <v>702775.06421640213</v>
      </c>
      <c r="J17" s="36">
        <f>('Federalist2.eth Member Growth'!J19*'Federalist2.eth Rev aft Reward'!$N$3*'Federalist2.eth Rev aft Reward'!$N$4*$N$5*(1-$N$6))</f>
        <v>1419288.1918511749</v>
      </c>
      <c r="K17" s="36">
        <f>('Federalist2.eth Member Growth'!K19*'Federalist2.eth Rev aft Reward'!$N$3*'Federalist2.eth Rev aft Reward'!$N$4*$N$5*(1-$N$6))</f>
        <v>2764800</v>
      </c>
    </row>
    <row r="18" spans="1:11" x14ac:dyDescent="0.2">
      <c r="A18" s="35">
        <v>45717</v>
      </c>
      <c r="B18" s="36">
        <f>('Federalist2.eth Member Growth'!B20*'Federalist2.eth Rev aft Reward'!$N$3*'Federalist2.eth Rev aft Reward'!$N$4*$N$5*(1-$N$6))</f>
        <v>1281.65568834344</v>
      </c>
      <c r="C18" s="36">
        <f>('Federalist2.eth Member Growth'!C20*'Federalist2.eth Rev aft Reward'!$N$3*'Federalist2.eth Rev aft Reward'!$N$4*$N$5*(1-$N$6))</f>
        <v>4333.2248178524142</v>
      </c>
      <c r="D18" s="36">
        <f>('Federalist2.eth Member Growth'!D20*'Federalist2.eth Rev aft Reward'!$N$3*'Federalist2.eth Rev aft Reward'!$N$4*$N$5*(1-$N$6))</f>
        <v>13288.645301735103</v>
      </c>
      <c r="E18" s="36">
        <f>('Federalist2.eth Member Growth'!E20*'Federalist2.eth Rev aft Reward'!$N$3*'Federalist2.eth Rev aft Reward'!$N$4*$N$5*(1-$N$6))</f>
        <v>37503.023036258281</v>
      </c>
      <c r="F18" s="36">
        <f>('Federalist2.eth Member Growth'!F20*'Federalist2.eth Rev aft Reward'!$N$3*'Federalist2.eth Rev aft Reward'!$N$4*$N$5*(1-$N$6))</f>
        <v>98526.125335693359</v>
      </c>
      <c r="G18" s="36">
        <f>('Federalist2.eth Member Growth'!G20*'Federalist2.eth Rev aft Reward'!$N$3*'Federalist2.eth Rev aft Reward'!$N$4*$N$5*(1-$N$6))</f>
        <v>243194.37987800693</v>
      </c>
      <c r="H18" s="36">
        <f>('Federalist2.eth Member Growth'!H20*'Federalist2.eth Rev aft Reward'!$N$3*'Federalist2.eth Rev aft Reward'!$N$4*$N$5*(1-$N$6))</f>
        <v>568275.16463797796</v>
      </c>
      <c r="I18" s="36">
        <f>('Federalist2.eth Member Growth'!I20*'Federalist2.eth Rev aft Reward'!$N$3*'Federalist2.eth Rev aft Reward'!$N$4*$N$5*(1-$N$6))</f>
        <v>1264995.1155895242</v>
      </c>
      <c r="J18" s="36">
        <f>('Federalist2.eth Member Growth'!J20*'Federalist2.eth Rev aft Reward'!$N$3*'Federalist2.eth Rev aft Reward'!$N$4*$N$5*(1-$N$6))</f>
        <v>2696647.5645172317</v>
      </c>
      <c r="K18" s="36">
        <f>('Federalist2.eth Member Growth'!K20*'Federalist2.eth Rev aft Reward'!$N$3*'Federalist2.eth Rev aft Reward'!$N$4*$N$5*(1-$N$6))</f>
        <v>5529600</v>
      </c>
    </row>
    <row r="19" spans="1:11" x14ac:dyDescent="0.2">
      <c r="A19" s="35">
        <v>45748</v>
      </c>
      <c r="B19" s="36">
        <f>('Federalist2.eth Member Growth'!B21*'Federalist2.eth Rev aft Reward'!$N$3*'Federalist2.eth Rev aft Reward'!$N$4*$N$5*(1-$N$6))</f>
        <v>1409.821257177784</v>
      </c>
      <c r="C19" s="36">
        <f>('Federalist2.eth Member Growth'!C21*'Federalist2.eth Rev aft Reward'!$N$3*'Federalist2.eth Rev aft Reward'!$N$4*$N$5*(1-$N$6))</f>
        <v>5199.8697814228972</v>
      </c>
      <c r="D19" s="36">
        <f>('Federalist2.eth Member Growth'!D21*'Federalist2.eth Rev aft Reward'!$N$3*'Federalist2.eth Rev aft Reward'!$N$4*$N$5*(1-$N$6))</f>
        <v>17275.238892255631</v>
      </c>
      <c r="E19" s="36">
        <f>('Federalist2.eth Member Growth'!E21*'Federalist2.eth Rev aft Reward'!$N$3*'Federalist2.eth Rev aft Reward'!$N$4*$N$5*(1-$N$6))</f>
        <v>52504.232250761583</v>
      </c>
      <c r="F19" s="36">
        <f>('Federalist2.eth Member Growth'!F21*'Federalist2.eth Rev aft Reward'!$N$3*'Federalist2.eth Rev aft Reward'!$N$4*$N$5*(1-$N$6))</f>
        <v>147789.18800354004</v>
      </c>
      <c r="G19" s="36">
        <f>('Federalist2.eth Member Growth'!G21*'Federalist2.eth Rev aft Reward'!$N$3*'Federalist2.eth Rev aft Reward'!$N$4*$N$5*(1-$N$6))</f>
        <v>389111.00780481112</v>
      </c>
      <c r="H19" s="36">
        <f>('Federalist2.eth Member Growth'!H21*'Federalist2.eth Rev aft Reward'!$N$3*'Federalist2.eth Rev aft Reward'!$N$4*$N$5*(1-$N$6))</f>
        <v>966067.77988456248</v>
      </c>
      <c r="I19" s="36">
        <f>('Federalist2.eth Member Growth'!I21*'Federalist2.eth Rev aft Reward'!$N$3*'Federalist2.eth Rev aft Reward'!$N$4*$N$5*(1-$N$6))</f>
        <v>2276991.2080611428</v>
      </c>
      <c r="J19" s="36">
        <f>('Federalist2.eth Member Growth'!J21*'Federalist2.eth Rev aft Reward'!$N$3*'Federalist2.eth Rev aft Reward'!$N$4*$N$5*(1-$N$6))</f>
        <v>5123630.3725827402</v>
      </c>
      <c r="K19" s="36">
        <f>('Federalist2.eth Member Growth'!K21*'Federalist2.eth Rev aft Reward'!$N$3*'Federalist2.eth Rev aft Reward'!$N$4*$N$5*(1-$N$6))</f>
        <v>11059200</v>
      </c>
    </row>
    <row r="20" spans="1:11" x14ac:dyDescent="0.2">
      <c r="A20" s="35">
        <v>45778</v>
      </c>
      <c r="B20" s="36">
        <f>('Federalist2.eth Member Growth'!B22*'Federalist2.eth Rev aft Reward'!$N$3*'Federalist2.eth Rev aft Reward'!$N$4*$N$5*(1-$N$6))</f>
        <v>1550.8033828955622</v>
      </c>
      <c r="C20" s="36">
        <f>('Federalist2.eth Member Growth'!C22*'Federalist2.eth Rev aft Reward'!$N$3*'Federalist2.eth Rev aft Reward'!$N$4*$N$5*(1-$N$6))</f>
        <v>6239.8437377074761</v>
      </c>
      <c r="D20" s="36">
        <f>('Federalist2.eth Member Growth'!D22*'Federalist2.eth Rev aft Reward'!$N$3*'Federalist2.eth Rev aft Reward'!$N$4*$N$5*(1-$N$6))</f>
        <v>22457.810559932324</v>
      </c>
      <c r="E20" s="36">
        <f>('Federalist2.eth Member Growth'!E22*'Federalist2.eth Rev aft Reward'!$N$3*'Federalist2.eth Rev aft Reward'!$N$4*$N$5*(1-$N$6))</f>
        <v>73505.925151066229</v>
      </c>
      <c r="F20" s="36">
        <f>('Federalist2.eth Member Growth'!F22*'Federalist2.eth Rev aft Reward'!$N$3*'Federalist2.eth Rev aft Reward'!$N$4*$N$5*(1-$N$6))</f>
        <v>221683.78200531006</v>
      </c>
      <c r="G20" s="36">
        <f>('Federalist2.eth Member Growth'!G22*'Federalist2.eth Rev aft Reward'!$N$3*'Federalist2.eth Rev aft Reward'!$N$4*$N$5*(1-$N$6))</f>
        <v>622577.61248769786</v>
      </c>
      <c r="H20" s="36">
        <f>('Federalist2.eth Member Growth'!H22*'Federalist2.eth Rev aft Reward'!$N$3*'Federalist2.eth Rev aft Reward'!$N$4*$N$5*(1-$N$6))</f>
        <v>1642315.2258037562</v>
      </c>
      <c r="I20" s="36">
        <f>('Federalist2.eth Member Growth'!I22*'Federalist2.eth Rev aft Reward'!$N$3*'Federalist2.eth Rev aft Reward'!$N$4*$N$5*(1-$N$6))</f>
        <v>4098584.174510058</v>
      </c>
      <c r="J20" s="36">
        <f>('Federalist2.eth Member Growth'!J22*'Federalist2.eth Rev aft Reward'!$N$3*'Federalist2.eth Rev aft Reward'!$N$4*$N$5*(1-$N$6))</f>
        <v>9734897.7079072054</v>
      </c>
      <c r="K20" s="36">
        <f>('Federalist2.eth Member Growth'!K22*'Federalist2.eth Rev aft Reward'!$N$3*'Federalist2.eth Rev aft Reward'!$N$4*$N$5*(1-$N$6))</f>
        <v>22118400</v>
      </c>
    </row>
    <row r="21" spans="1:11" x14ac:dyDescent="0.2">
      <c r="A21" s="35">
        <v>45809</v>
      </c>
      <c r="B21" s="36">
        <f>('Federalist2.eth Member Growth'!B23*'Federalist2.eth Rev aft Reward'!$N$3*'Federalist2.eth Rev aft Reward'!$N$4*$N$5*(1-$N$6))</f>
        <v>1705.8837211851189</v>
      </c>
      <c r="C21" s="36">
        <f>('Federalist2.eth Member Growth'!C23*'Federalist2.eth Rev aft Reward'!$N$3*'Federalist2.eth Rev aft Reward'!$N$4*$N$5*(1-$N$6))</f>
        <v>7487.8124852489727</v>
      </c>
      <c r="D21" s="36">
        <f>('Federalist2.eth Member Growth'!D23*'Federalist2.eth Rev aft Reward'!$N$3*'Federalist2.eth Rev aft Reward'!$N$4*$N$5*(1-$N$6))</f>
        <v>29195.153727912024</v>
      </c>
      <c r="E21" s="36">
        <f>('Federalist2.eth Member Growth'!E23*'Federalist2.eth Rev aft Reward'!$N$3*'Federalist2.eth Rev aft Reward'!$N$4*$N$5*(1-$N$6))</f>
        <v>102908.2952114927</v>
      </c>
      <c r="F21" s="36">
        <f>('Federalist2.eth Member Growth'!F23*'Federalist2.eth Rev aft Reward'!$N$3*'Federalist2.eth Rev aft Reward'!$N$4*$N$5*(1-$N$6))</f>
        <v>332525.67300796509</v>
      </c>
      <c r="G21" s="36">
        <f>('Federalist2.eth Member Growth'!G23*'Federalist2.eth Rev aft Reward'!$N$3*'Federalist2.eth Rev aft Reward'!$N$4*$N$5*(1-$N$6))</f>
        <v>996124.17998031667</v>
      </c>
      <c r="H21" s="36">
        <f>('Federalist2.eth Member Growth'!H23*'Federalist2.eth Rev aft Reward'!$N$3*'Federalist2.eth Rev aft Reward'!$N$4*$N$5*(1-$N$6))</f>
        <v>2791935.8838663856</v>
      </c>
      <c r="I21" s="36">
        <f>('Federalist2.eth Member Growth'!I23*'Federalist2.eth Rev aft Reward'!$N$3*'Federalist2.eth Rev aft Reward'!$N$4*$N$5*(1-$N$6))</f>
        <v>7377451.5141181052</v>
      </c>
      <c r="J21" s="36">
        <f>('Federalist2.eth Member Growth'!J23*'Federalist2.eth Rev aft Reward'!$N$3*'Federalist2.eth Rev aft Reward'!$N$4*$N$5*(1-$N$6))</f>
        <v>18496305.645023692</v>
      </c>
      <c r="K21" s="36">
        <f>('Federalist2.eth Member Growth'!K23*'Federalist2.eth Rev aft Reward'!$N$3*'Federalist2.eth Rev aft Reward'!$N$4*$N$5*(1-$N$6))</f>
        <v>44236800</v>
      </c>
    </row>
    <row r="22" spans="1:11" x14ac:dyDescent="0.2">
      <c r="A22" s="35">
        <v>45839</v>
      </c>
      <c r="B22" s="36">
        <f>('Federalist2.eth Member Growth'!B24*'Federalist2.eth Rev aft Reward'!$N$3*'Federalist2.eth Rev aft Reward'!$N$4*$N$5*(1-$N$6))</f>
        <v>1876.4720933036306</v>
      </c>
      <c r="C22" s="36">
        <f>('Federalist2.eth Member Growth'!C24*'Federalist2.eth Rev aft Reward'!$N$3*'Federalist2.eth Rev aft Reward'!$N$4*$N$5*(1-$N$6))</f>
        <v>8985.3749822987666</v>
      </c>
      <c r="D22" s="36">
        <f>('Federalist2.eth Member Growth'!D24*'Federalist2.eth Rev aft Reward'!$N$3*'Federalist2.eth Rev aft Reward'!$N$4*$N$5*(1-$N$6))</f>
        <v>37953.699846285635</v>
      </c>
      <c r="E22" s="36">
        <f>('Federalist2.eth Member Growth'!E24*'Federalist2.eth Rev aft Reward'!$N$3*'Federalist2.eth Rev aft Reward'!$N$4*$N$5*(1-$N$6))</f>
        <v>144071.61329608978</v>
      </c>
      <c r="F22" s="36">
        <f>('Federalist2.eth Member Growth'!F24*'Federalist2.eth Rev aft Reward'!$N$3*'Federalist2.eth Rev aft Reward'!$N$4*$N$5*(1-$N$6))</f>
        <v>498788.50951194763</v>
      </c>
      <c r="G22" s="36">
        <f>('Federalist2.eth Member Growth'!G24*'Federalist2.eth Rev aft Reward'!$N$3*'Federalist2.eth Rev aft Reward'!$N$4*$N$5*(1-$N$6))</f>
        <v>1593798.6879685067</v>
      </c>
      <c r="H22" s="36">
        <f>('Federalist2.eth Member Growth'!H24*'Federalist2.eth Rev aft Reward'!$N$3*'Federalist2.eth Rev aft Reward'!$N$4*$N$5*(1-$N$6))</f>
        <v>4746291.002572855</v>
      </c>
      <c r="I22" s="36">
        <f>('Federalist2.eth Member Growth'!I24*'Federalist2.eth Rev aft Reward'!$N$3*'Federalist2.eth Rev aft Reward'!$N$4*$N$5*(1-$N$6))</f>
        <v>13279412.725412589</v>
      </c>
      <c r="J22" s="36">
        <f>('Federalist2.eth Member Growth'!J24*'Federalist2.eth Rev aft Reward'!$N$3*'Federalist2.eth Rev aft Reward'!$N$4*$N$5*(1-$N$6))</f>
        <v>35142980.725545011</v>
      </c>
      <c r="K22" s="36">
        <f>('Federalist2.eth Member Growth'!K24*'Federalist2.eth Rev aft Reward'!$N$3*'Federalist2.eth Rev aft Reward'!$N$4*$N$5*(1-$N$6))</f>
        <v>88473600</v>
      </c>
    </row>
    <row r="23" spans="1:11" x14ac:dyDescent="0.2">
      <c r="A23" s="35">
        <v>45870</v>
      </c>
      <c r="B23" s="36">
        <f>('Federalist2.eth Member Growth'!B25*'Federalist2.eth Rev aft Reward'!$N$3*'Federalist2.eth Rev aft Reward'!$N$4*$N$5*(1-$N$6))</f>
        <v>2064.1193026339943</v>
      </c>
      <c r="C23" s="36">
        <f>('Federalist2.eth Member Growth'!C25*'Federalist2.eth Rev aft Reward'!$N$3*'Federalist2.eth Rev aft Reward'!$N$4*$N$5*(1-$N$6))</f>
        <v>10782.449978758519</v>
      </c>
      <c r="D23" s="36">
        <f>('Federalist2.eth Member Growth'!D25*'Federalist2.eth Rev aft Reward'!$N$3*'Federalist2.eth Rev aft Reward'!$N$4*$N$5*(1-$N$6))</f>
        <v>49339.809800171337</v>
      </c>
      <c r="E23" s="36">
        <f>('Federalist2.eth Member Growth'!E25*'Federalist2.eth Rev aft Reward'!$N$3*'Federalist2.eth Rev aft Reward'!$N$4*$N$5*(1-$N$6))</f>
        <v>201700.25861452572</v>
      </c>
      <c r="F23" s="36">
        <f>('Federalist2.eth Member Growth'!F25*'Federalist2.eth Rev aft Reward'!$N$3*'Federalist2.eth Rev aft Reward'!$N$4*$N$5*(1-$N$6))</f>
        <v>748182.76426792145</v>
      </c>
      <c r="G23" s="36">
        <f>('Federalist2.eth Member Growth'!G25*'Federalist2.eth Rev aft Reward'!$N$3*'Federalist2.eth Rev aft Reward'!$N$4*$N$5*(1-$N$6))</f>
        <v>2550077.9007496107</v>
      </c>
      <c r="H23" s="36">
        <f>('Federalist2.eth Member Growth'!H25*'Federalist2.eth Rev aft Reward'!$N$3*'Federalist2.eth Rev aft Reward'!$N$4*$N$5*(1-$N$6))</f>
        <v>8068694.7043738533</v>
      </c>
      <c r="I23" s="36">
        <f>('Federalist2.eth Member Growth'!I25*'Federalist2.eth Rev aft Reward'!$N$3*'Federalist2.eth Rev aft Reward'!$N$4*$N$5*(1-$N$6))</f>
        <v>23902942.90574266</v>
      </c>
      <c r="J23" s="36">
        <f>('Federalist2.eth Member Growth'!J25*'Federalist2.eth Rev aft Reward'!$N$3*'Federalist2.eth Rev aft Reward'!$N$4*$N$5*(1-$N$6))</f>
        <v>66771663.378535524</v>
      </c>
      <c r="K23" s="36">
        <f>('Federalist2.eth Member Growth'!K25*'Federalist2.eth Rev aft Reward'!$N$3*'Federalist2.eth Rev aft Reward'!$N$4*$N$5*(1-$N$6))</f>
        <v>176947200</v>
      </c>
    </row>
    <row r="24" spans="1:11" x14ac:dyDescent="0.2">
      <c r="A24" s="35">
        <v>45901</v>
      </c>
      <c r="B24" s="36">
        <f>('Federalist2.eth Member Growth'!B26*'Federalist2.eth Rev aft Reward'!$N$3*'Federalist2.eth Rev aft Reward'!$N$4*$N$5*(1-$N$6))</f>
        <v>2270.5312328973937</v>
      </c>
      <c r="C24" s="36">
        <f>('Federalist2.eth Member Growth'!C26*'Federalist2.eth Rev aft Reward'!$N$3*'Federalist2.eth Rev aft Reward'!$N$4*$N$5*(1-$N$6))</f>
        <v>12938.939974510222</v>
      </c>
      <c r="D24" s="36">
        <f>('Federalist2.eth Member Growth'!D26*'Federalist2.eth Rev aft Reward'!$N$3*'Federalist2.eth Rev aft Reward'!$N$4*$N$5*(1-$N$6))</f>
        <v>64141.752740222728</v>
      </c>
      <c r="E24" s="36">
        <f>('Federalist2.eth Member Growth'!E26*'Federalist2.eth Rev aft Reward'!$N$3*'Federalist2.eth Rev aft Reward'!$N$4*$N$5*(1-$N$6))</f>
        <v>282380.36206033599</v>
      </c>
      <c r="F24" s="36">
        <f>('Federalist2.eth Member Growth'!F26*'Federalist2.eth Rev aft Reward'!$N$3*'Federalist2.eth Rev aft Reward'!$N$4*$N$5*(1-$N$6))</f>
        <v>1122274.1464018822</v>
      </c>
      <c r="G24" s="36">
        <f>('Federalist2.eth Member Growth'!G26*'Federalist2.eth Rev aft Reward'!$N$3*'Federalist2.eth Rev aft Reward'!$N$4*$N$5*(1-$N$6))</f>
        <v>4080124.6411993774</v>
      </c>
      <c r="H24" s="36">
        <f>('Federalist2.eth Member Growth'!H26*'Federalist2.eth Rev aft Reward'!$N$3*'Federalist2.eth Rev aft Reward'!$N$4*$N$5*(1-$N$6))</f>
        <v>13716780.997435551</v>
      </c>
      <c r="I24" s="36">
        <f>('Federalist2.eth Member Growth'!I26*'Federalist2.eth Rev aft Reward'!$N$3*'Federalist2.eth Rev aft Reward'!$N$4*$N$5*(1-$N$6))</f>
        <v>43025297.230336785</v>
      </c>
      <c r="J24" s="36">
        <f>('Federalist2.eth Member Growth'!J26*'Federalist2.eth Rev aft Reward'!$N$3*'Federalist2.eth Rev aft Reward'!$N$4*$N$5*(1-$N$6))</f>
        <v>126866160.4192175</v>
      </c>
      <c r="K24" s="36">
        <f>('Federalist2.eth Member Growth'!K26*'Federalist2.eth Rev aft Reward'!$N$3*'Federalist2.eth Rev aft Reward'!$N$4*$N$5*(1-$N$6))</f>
        <v>353894400</v>
      </c>
    </row>
    <row r="25" spans="1:11" x14ac:dyDescent="0.2">
      <c r="A25" s="35">
        <v>45931</v>
      </c>
      <c r="B25" s="36">
        <f>('Federalist2.eth Member Growth'!B27*'Federalist2.eth Rev aft Reward'!$N$3*'Federalist2.eth Rev aft Reward'!$N$4*$N$5*(1-$N$6))</f>
        <v>2497.5843561871329</v>
      </c>
      <c r="C25" s="36">
        <f>('Federalist2.eth Member Growth'!C27*'Federalist2.eth Rev aft Reward'!$N$3*'Federalist2.eth Rev aft Reward'!$N$4*$N$5*(1-$N$6))</f>
        <v>15526.727969412266</v>
      </c>
      <c r="D25" s="36">
        <f>('Federalist2.eth Member Growth'!D27*'Federalist2.eth Rev aft Reward'!$N$3*'Federalist2.eth Rev aft Reward'!$N$4*$N$5*(1-$N$6))</f>
        <v>83384.278562289561</v>
      </c>
      <c r="E25" s="36">
        <f>('Federalist2.eth Member Growth'!E27*'Federalist2.eth Rev aft Reward'!$N$3*'Federalist2.eth Rev aft Reward'!$N$4*$N$5*(1-$N$6))</f>
        <v>395332.50688447035</v>
      </c>
      <c r="F25" s="36">
        <f>('Federalist2.eth Member Growth'!F27*'Federalist2.eth Rev aft Reward'!$N$3*'Federalist2.eth Rev aft Reward'!$N$4*$N$5*(1-$N$6))</f>
        <v>1683411.2196028233</v>
      </c>
      <c r="G25" s="36">
        <f>('Federalist2.eth Member Growth'!G27*'Federalist2.eth Rev aft Reward'!$N$3*'Federalist2.eth Rev aft Reward'!$N$4*$N$5*(1-$N$6))</f>
        <v>6528199.4259190047</v>
      </c>
      <c r="H25" s="36">
        <f>('Federalist2.eth Member Growth'!H27*'Federalist2.eth Rev aft Reward'!$N$3*'Federalist2.eth Rev aft Reward'!$N$4*$N$5*(1-$N$6))</f>
        <v>23318527.69564043</v>
      </c>
      <c r="I25" s="36">
        <f>('Federalist2.eth Member Growth'!I27*'Federalist2.eth Rev aft Reward'!$N$3*'Federalist2.eth Rev aft Reward'!$N$4*$N$5*(1-$N$6))</f>
        <v>77445535.014606223</v>
      </c>
      <c r="J25" s="36">
        <f>('Federalist2.eth Member Growth'!J27*'Federalist2.eth Rev aft Reward'!$N$3*'Federalist2.eth Rev aft Reward'!$N$4*$N$5*(1-$N$6))</f>
        <v>241045704.7965132</v>
      </c>
      <c r="K25" s="36">
        <f>('Federalist2.eth Member Growth'!K27*'Federalist2.eth Rev aft Reward'!$N$3*'Federalist2.eth Rev aft Reward'!$N$4*$N$5*(1-$N$6))</f>
        <v>707788800</v>
      </c>
    </row>
    <row r="26" spans="1:11" x14ac:dyDescent="0.2">
      <c r="A26" s="35">
        <v>45962</v>
      </c>
      <c r="B26" s="36">
        <f>('Federalist2.eth Member Growth'!B28*'Federalist2.eth Rev aft Reward'!$N$3*'Federalist2.eth Rev aft Reward'!$N$4*$N$5*(1-$N$6))</f>
        <v>2747.3427918058464</v>
      </c>
      <c r="C26" s="36">
        <f>('Federalist2.eth Member Growth'!C28*'Federalist2.eth Rev aft Reward'!$N$3*'Federalist2.eth Rev aft Reward'!$N$4*$N$5*(1-$N$6))</f>
        <v>18632.073563294718</v>
      </c>
      <c r="D26" s="36">
        <f>('Federalist2.eth Member Growth'!D28*'Federalist2.eth Rev aft Reward'!$N$3*'Federalist2.eth Rev aft Reward'!$N$4*$N$5*(1-$N$6))</f>
        <v>108399.56213097644</v>
      </c>
      <c r="E26" s="36">
        <f>('Federalist2.eth Member Growth'!E28*'Federalist2.eth Rev aft Reward'!$N$3*'Federalist2.eth Rev aft Reward'!$N$4*$N$5*(1-$N$6))</f>
        <v>553465.50963825849</v>
      </c>
      <c r="F26" s="36">
        <f>('Federalist2.eth Member Growth'!F28*'Federalist2.eth Rev aft Reward'!$N$3*'Federalist2.eth Rev aft Reward'!$N$4*$N$5*(1-$N$6))</f>
        <v>2525116.8294042349</v>
      </c>
      <c r="G26" s="36">
        <f>('Federalist2.eth Member Growth'!G28*'Federalist2.eth Rev aft Reward'!$N$3*'Federalist2.eth Rev aft Reward'!$N$4*$N$5*(1-$N$6))</f>
        <v>10445119.081470408</v>
      </c>
      <c r="H26" s="36">
        <f>('Federalist2.eth Member Growth'!H28*'Federalist2.eth Rev aft Reward'!$N$3*'Federalist2.eth Rev aft Reward'!$N$4*$N$5*(1-$N$6))</f>
        <v>39641497.08258874</v>
      </c>
      <c r="I26" s="36">
        <f>('Federalist2.eth Member Growth'!I28*'Federalist2.eth Rev aft Reward'!$N$3*'Federalist2.eth Rev aft Reward'!$N$4*$N$5*(1-$N$6))</f>
        <v>139401963.02629119</v>
      </c>
      <c r="J26" s="36">
        <f>('Federalist2.eth Member Growth'!J28*'Federalist2.eth Rev aft Reward'!$N$3*'Federalist2.eth Rev aft Reward'!$N$4*$N$5*(1-$N$6))</f>
        <v>457986839.11337507</v>
      </c>
      <c r="K26" s="36">
        <f>('Federalist2.eth Member Growth'!K28*'Federalist2.eth Rev aft Reward'!$N$3*'Federalist2.eth Rev aft Reward'!$N$4*$N$5*(1-$N$6))</f>
        <v>1415577600</v>
      </c>
    </row>
    <row r="27" spans="1:11" x14ac:dyDescent="0.2">
      <c r="A27" s="35">
        <v>45992</v>
      </c>
      <c r="B27" s="36">
        <f>('Federalist2.eth Member Growth'!B29*'Federalist2.eth Rev aft Reward'!$N$3*'Federalist2.eth Rev aft Reward'!$N$4*$N$5*(1-$N$6))</f>
        <v>3022.0770709864314</v>
      </c>
      <c r="C27" s="36">
        <f>('Federalist2.eth Member Growth'!C29*'Federalist2.eth Rev aft Reward'!$N$3*'Federalist2.eth Rev aft Reward'!$N$4*$N$5*(1-$N$6))</f>
        <v>22358.488275953663</v>
      </c>
      <c r="D27" s="36">
        <f>('Federalist2.eth Member Growth'!D29*'Federalist2.eth Rev aft Reward'!$N$3*'Federalist2.eth Rev aft Reward'!$N$4*$N$5*(1-$N$6))</f>
        <v>140919.43077026936</v>
      </c>
      <c r="E27" s="36">
        <f>('Federalist2.eth Member Growth'!E29*'Federalist2.eth Rev aft Reward'!$N$3*'Federalist2.eth Rev aft Reward'!$N$4*$N$5*(1-$N$6))</f>
        <v>774851.71349356172</v>
      </c>
      <c r="F27" s="36">
        <f>('Federalist2.eth Member Growth'!F29*'Federalist2.eth Rev aft Reward'!$N$3*'Federalist2.eth Rev aft Reward'!$N$4*$N$5*(1-$N$6))</f>
        <v>3787675.2441063523</v>
      </c>
      <c r="G27" s="36">
        <f>('Federalist2.eth Member Growth'!G29*'Federalist2.eth Rev aft Reward'!$N$3*'Federalist2.eth Rev aft Reward'!$N$4*$N$5*(1-$N$6))</f>
        <v>16712190.530352656</v>
      </c>
      <c r="H27" s="36">
        <f>('Federalist2.eth Member Growth'!H29*'Federalist2.eth Rev aft Reward'!$N$3*'Federalist2.eth Rev aft Reward'!$N$4*$N$5*(1-$N$6))</f>
        <v>67390545.040400848</v>
      </c>
      <c r="I27" s="36">
        <f>('Federalist2.eth Member Growth'!I29*'Federalist2.eth Rev aft Reward'!$N$3*'Federalist2.eth Rev aft Reward'!$N$4*$N$5*(1-$N$6))</f>
        <v>250923533.44732413</v>
      </c>
      <c r="J27" s="36">
        <f>('Federalist2.eth Member Growth'!J29*'Federalist2.eth Rev aft Reward'!$N$3*'Federalist2.eth Rev aft Reward'!$N$4*$N$5*(1-$N$6))</f>
        <v>870174994.31541252</v>
      </c>
      <c r="K27" s="36">
        <f>('Federalist2.eth Member Growth'!K29*'Federalist2.eth Rev aft Reward'!$N$3*'Federalist2.eth Rev aft Reward'!$N$4*$N$5*(1-$N$6))</f>
        <v>2831155200</v>
      </c>
    </row>
    <row r="28" spans="1:11" x14ac:dyDescent="0.2">
      <c r="A28" s="35">
        <v>46023</v>
      </c>
      <c r="B28" s="36">
        <f>('Federalist2.eth Member Growth'!B30*'Federalist2.eth Rev aft Reward'!$N$3*'Federalist2.eth Rev aft Reward'!$N$4*$N$5*(1-$N$6))</f>
        <v>3324.2847780850752</v>
      </c>
      <c r="C28" s="36">
        <f>('Federalist2.eth Member Growth'!C30*'Federalist2.eth Rev aft Reward'!$N$3*'Federalist2.eth Rev aft Reward'!$N$4*$N$5*(1-$N$6))</f>
        <v>26830.185931144391</v>
      </c>
      <c r="D28" s="36">
        <f>('Federalist2.eth Member Growth'!D30*'Federalist2.eth Rev aft Reward'!$N$3*'Federalist2.eth Rev aft Reward'!$N$4*$N$5*(1-$N$6))</f>
        <v>183195.26000135017</v>
      </c>
      <c r="E28" s="36">
        <f>('Federalist2.eth Member Growth'!E30*'Federalist2.eth Rev aft Reward'!$N$3*'Federalist2.eth Rev aft Reward'!$N$4*$N$5*(1-$N$6))</f>
        <v>1084792.3988909861</v>
      </c>
      <c r="F28" s="36">
        <f>('Federalist2.eth Member Growth'!F30*'Federalist2.eth Rev aft Reward'!$N$3*'Federalist2.eth Rev aft Reward'!$N$4*$N$5*(1-$N$6))</f>
        <v>5681512.8661595285</v>
      </c>
      <c r="G28" s="36">
        <f>('Federalist2.eth Member Growth'!G30*'Federalist2.eth Rev aft Reward'!$N$3*'Federalist2.eth Rev aft Reward'!$N$4*$N$5*(1-$N$6))</f>
        <v>26739504.848564245</v>
      </c>
      <c r="H28" s="36">
        <f>('Federalist2.eth Member Growth'!H30*'Federalist2.eth Rev aft Reward'!$N$3*'Federalist2.eth Rev aft Reward'!$N$4*$N$5*(1-$N$6))</f>
        <v>114563926.56868148</v>
      </c>
      <c r="I28" s="36">
        <f>('Federalist2.eth Member Growth'!I30*'Federalist2.eth Rev aft Reward'!$N$3*'Federalist2.eth Rev aft Reward'!$N$4*$N$5*(1-$N$6))</f>
        <v>451662360.20518345</v>
      </c>
      <c r="J28" s="36">
        <f>('Federalist2.eth Member Growth'!J30*'Federalist2.eth Rev aft Reward'!$N$3*'Federalist2.eth Rev aft Reward'!$N$4*$N$5*(1-$N$6))</f>
        <v>1653332489.1992836</v>
      </c>
      <c r="K28" s="36">
        <f>('Federalist2.eth Member Growth'!K30*'Federalist2.eth Rev aft Reward'!$N$3*'Federalist2.eth Rev aft Reward'!$N$4*$N$5*(1-$N$6))</f>
        <v>5662310400</v>
      </c>
    </row>
    <row r="29" spans="1:11" x14ac:dyDescent="0.2">
      <c r="A29" s="35">
        <v>46054</v>
      </c>
      <c r="B29" s="36">
        <f>('Federalist2.eth Member Growth'!B31*'Federalist2.eth Rev aft Reward'!$N$3*'Federalist2.eth Rev aft Reward'!$N$4*$N$5*(1-$N$6))</f>
        <v>3656.7132558935828</v>
      </c>
      <c r="C29" s="36">
        <f>('Federalist2.eth Member Growth'!C31*'Federalist2.eth Rev aft Reward'!$N$3*'Federalist2.eth Rev aft Reward'!$N$4*$N$5*(1-$N$6))</f>
        <v>32196.223117373273</v>
      </c>
      <c r="D29" s="36">
        <f>('Federalist2.eth Member Growth'!D31*'Federalist2.eth Rev aft Reward'!$N$3*'Federalist2.eth Rev aft Reward'!$N$4*$N$5*(1-$N$6))</f>
        <v>238153.83800175524</v>
      </c>
      <c r="E29" s="36">
        <f>('Federalist2.eth Member Growth'!E31*'Federalist2.eth Rev aft Reward'!$N$3*'Federalist2.eth Rev aft Reward'!$N$4*$N$5*(1-$N$6))</f>
        <v>1518709.3584473808</v>
      </c>
      <c r="F29" s="36">
        <f>('Federalist2.eth Member Growth'!F31*'Federalist2.eth Rev aft Reward'!$N$3*'Federalist2.eth Rev aft Reward'!$N$4*$N$5*(1-$N$6))</f>
        <v>8522269.2992392927</v>
      </c>
      <c r="G29" s="36">
        <f>('Federalist2.eth Member Growth'!G31*'Federalist2.eth Rev aft Reward'!$N$3*'Federalist2.eth Rev aft Reward'!$N$4*$N$5*(1-$N$6))</f>
        <v>42783207.757702798</v>
      </c>
      <c r="H29" s="36">
        <f>('Federalist2.eth Member Growth'!H31*'Federalist2.eth Rev aft Reward'!$N$3*'Federalist2.eth Rev aft Reward'!$N$4*$N$5*(1-$N$6))</f>
        <v>194758675.16675848</v>
      </c>
      <c r="I29" s="36">
        <f>('Federalist2.eth Member Growth'!I31*'Federalist2.eth Rev aft Reward'!$N$3*'Federalist2.eth Rev aft Reward'!$N$4*$N$5*(1-$N$6))</f>
        <v>812992248.36933017</v>
      </c>
      <c r="J29" s="36">
        <f>('Federalist2.eth Member Growth'!J31*'Federalist2.eth Rev aft Reward'!$N$3*'Federalist2.eth Rev aft Reward'!$N$4*$N$5*(1-$N$6))</f>
        <v>3141331729.4786386</v>
      </c>
      <c r="K29" s="36">
        <f>('Federalist2.eth Member Growth'!K31*'Federalist2.eth Rev aft Reward'!$N$3*'Federalist2.eth Rev aft Reward'!$N$4*$N$5*(1-$N$6))</f>
        <v>11324620800</v>
      </c>
    </row>
    <row r="30" spans="1:11" x14ac:dyDescent="0.2">
      <c r="A30" s="35">
        <v>46082</v>
      </c>
      <c r="B30" s="36">
        <f>('Federalist2.eth Member Growth'!B32*'Federalist2.eth Rev aft Reward'!$N$3*'Federalist2.eth Rev aft Reward'!$N$4*$N$5*(1-$N$6))</f>
        <v>4022.384581482941</v>
      </c>
      <c r="C30" s="36">
        <f>('Federalist2.eth Member Growth'!C32*'Federalist2.eth Rev aft Reward'!$N$3*'Federalist2.eth Rev aft Reward'!$N$4*$N$5*(1-$N$6))</f>
        <v>38635.467740847926</v>
      </c>
      <c r="D30" s="36">
        <f>('Federalist2.eth Member Growth'!D32*'Federalist2.eth Rev aft Reward'!$N$3*'Federalist2.eth Rev aft Reward'!$N$4*$N$5*(1-$N$6))</f>
        <v>309599.98940228182</v>
      </c>
      <c r="E30" s="36">
        <f>('Federalist2.eth Member Growth'!E32*'Federalist2.eth Rev aft Reward'!$N$3*'Federalist2.eth Rev aft Reward'!$N$4*$N$5*(1-$N$6))</f>
        <v>2126193.101826333</v>
      </c>
      <c r="F30" s="36">
        <f>('Federalist2.eth Member Growth'!F32*'Federalist2.eth Rev aft Reward'!$N$3*'Federalist2.eth Rev aft Reward'!$N$4*$N$5*(1-$N$6))</f>
        <v>12783403.948858939</v>
      </c>
      <c r="G30" s="36">
        <f>('Federalist2.eth Member Growth'!G32*'Federalist2.eth Rev aft Reward'!$N$3*'Federalist2.eth Rev aft Reward'!$N$4*$N$5*(1-$N$6))</f>
        <v>68453132.412324488</v>
      </c>
      <c r="H30" s="36">
        <f>('Federalist2.eth Member Growth'!H32*'Federalist2.eth Rev aft Reward'!$N$3*'Federalist2.eth Rev aft Reward'!$N$4*$N$5*(1-$N$6))</f>
        <v>331089747.78348941</v>
      </c>
      <c r="I30" s="36">
        <f>('Federalist2.eth Member Growth'!I32*'Federalist2.eth Rev aft Reward'!$N$3*'Federalist2.eth Rev aft Reward'!$N$4*$N$5*(1-$N$6))</f>
        <v>1463386047.0647945</v>
      </c>
      <c r="J30" s="36">
        <f>('Federalist2.eth Member Growth'!J32*'Federalist2.eth Rev aft Reward'!$N$3*'Federalist2.eth Rev aft Reward'!$N$4*$N$5*(1-$N$6))</f>
        <v>5968530286.0094147</v>
      </c>
      <c r="K30" s="36">
        <f>('Federalist2.eth Member Growth'!K32*'Federalist2.eth Rev aft Reward'!$N$3*'Federalist2.eth Rev aft Reward'!$N$4*$N$5*(1-$N$6))</f>
        <v>22649241600</v>
      </c>
    </row>
    <row r="31" spans="1:11" x14ac:dyDescent="0.2">
      <c r="A31" s="35">
        <v>46113</v>
      </c>
      <c r="B31" s="36">
        <f>('Federalist2.eth Member Growth'!B33*'Federalist2.eth Rev aft Reward'!$N$3*'Federalist2.eth Rev aft Reward'!$N$4*$N$5*(1-$N$6))</f>
        <v>4424.6230396312358</v>
      </c>
      <c r="C31" s="36">
        <f>('Federalist2.eth Member Growth'!C33*'Federalist2.eth Rev aft Reward'!$N$3*'Federalist2.eth Rev aft Reward'!$N$4*$N$5*(1-$N$6))</f>
        <v>46362.561289017503</v>
      </c>
      <c r="D31" s="36">
        <f>('Federalist2.eth Member Growth'!D33*'Federalist2.eth Rev aft Reward'!$N$3*'Federalist2.eth Rev aft Reward'!$N$4*$N$5*(1-$N$6))</f>
        <v>402479.98622296634</v>
      </c>
      <c r="E31" s="36">
        <f>('Federalist2.eth Member Growth'!E33*'Federalist2.eth Rev aft Reward'!$N$3*'Federalist2.eth Rev aft Reward'!$N$4*$N$5*(1-$N$6))</f>
        <v>2976670.3425568659</v>
      </c>
      <c r="F31" s="36">
        <f>('Federalist2.eth Member Growth'!F33*'Federalist2.eth Rev aft Reward'!$N$3*'Federalist2.eth Rev aft Reward'!$N$4*$N$5*(1-$N$6))</f>
        <v>19175105.923288409</v>
      </c>
      <c r="G31" s="36">
        <f>('Federalist2.eth Member Growth'!G33*'Federalist2.eth Rev aft Reward'!$N$3*'Federalist2.eth Rev aft Reward'!$N$4*$N$5*(1-$N$6))</f>
        <v>109525011.85971919</v>
      </c>
      <c r="H31" s="36">
        <f>('Federalist2.eth Member Growth'!H33*'Federalist2.eth Rev aft Reward'!$N$3*'Federalist2.eth Rev aft Reward'!$N$4*$N$5*(1-$N$6))</f>
        <v>562852571.23193192</v>
      </c>
      <c r="I31" s="36">
        <f>('Federalist2.eth Member Growth'!I33*'Federalist2.eth Rev aft Reward'!$N$3*'Federalist2.eth Rev aft Reward'!$N$4*$N$5*(1-$N$6))</f>
        <v>2634094884.71663</v>
      </c>
      <c r="J31" s="36">
        <f>('Federalist2.eth Member Growth'!J33*'Federalist2.eth Rev aft Reward'!$N$3*'Federalist2.eth Rev aft Reward'!$N$4*$N$5*(1-$N$6))</f>
        <v>11340207543.417889</v>
      </c>
      <c r="K31" s="36">
        <f>('Federalist2.eth Member Growth'!K33*'Federalist2.eth Rev aft Reward'!$N$3*'Federalist2.eth Rev aft Reward'!$N$4*$N$5*(1-$N$6))</f>
        <v>45298483200</v>
      </c>
    </row>
    <row r="32" spans="1:11" x14ac:dyDescent="0.2">
      <c r="A32" s="35">
        <v>46143</v>
      </c>
      <c r="B32" s="36">
        <f>('Federalist2.eth Member Growth'!B34*'Federalist2.eth Rev aft Reward'!$N$3*'Federalist2.eth Rev aft Reward'!$N$4*$N$5*(1-$N$6))</f>
        <v>4867.08534359436</v>
      </c>
      <c r="C32" s="36">
        <f>('Federalist2.eth Member Growth'!C34*'Federalist2.eth Rev aft Reward'!$N$3*'Federalist2.eth Rev aft Reward'!$N$4*$N$5*(1-$N$6))</f>
        <v>55635.073546821019</v>
      </c>
      <c r="D32" s="36">
        <f>('Federalist2.eth Member Growth'!D34*'Federalist2.eth Rev aft Reward'!$N$3*'Federalist2.eth Rev aft Reward'!$N$4*$N$5*(1-$N$6))</f>
        <v>523223.98208985629</v>
      </c>
      <c r="E32" s="36">
        <f>('Federalist2.eth Member Growth'!E34*'Federalist2.eth Rev aft Reward'!$N$3*'Federalist2.eth Rev aft Reward'!$N$4*$N$5*(1-$N$6))</f>
        <v>4167338.4795796126</v>
      </c>
      <c r="F32" s="36">
        <f>('Federalist2.eth Member Growth'!F34*'Federalist2.eth Rev aft Reward'!$N$3*'Federalist2.eth Rev aft Reward'!$N$4*$N$5*(1-$N$6))</f>
        <v>28762658.884932615</v>
      </c>
      <c r="G32" s="36">
        <f>('Federalist2.eth Member Growth'!G34*'Federalist2.eth Rev aft Reward'!$N$3*'Federalist2.eth Rev aft Reward'!$N$4*$N$5*(1-$N$6))</f>
        <v>175240018.97555068</v>
      </c>
      <c r="H32" s="36">
        <f>('Federalist2.eth Member Growth'!H34*'Federalist2.eth Rev aft Reward'!$N$3*'Federalist2.eth Rev aft Reward'!$N$4*$N$5*(1-$N$6))</f>
        <v>956849371.0942843</v>
      </c>
      <c r="I32" s="36">
        <f>('Federalist2.eth Member Growth'!I34*'Federalist2.eth Rev aft Reward'!$N$3*'Federalist2.eth Rev aft Reward'!$N$4*$N$5*(1-$N$6))</f>
        <v>4741370792.4899349</v>
      </c>
      <c r="J32" s="36">
        <f>('Federalist2.eth Member Growth'!J34*'Federalist2.eth Rev aft Reward'!$N$3*'Federalist2.eth Rev aft Reward'!$N$4*$N$5*(1-$N$6))</f>
        <v>21546394332.493984</v>
      </c>
      <c r="K32" s="36">
        <f>('Federalist2.eth Member Growth'!K34*'Federalist2.eth Rev aft Reward'!$N$3*'Federalist2.eth Rev aft Reward'!$N$4*$N$5*(1-$N$6))</f>
        <v>90596966400</v>
      </c>
    </row>
    <row r="33" spans="1:11" x14ac:dyDescent="0.2">
      <c r="A33" s="35">
        <v>46174</v>
      </c>
      <c r="B33" s="36">
        <f>('Federalist2.eth Member Growth'!B35*'Federalist2.eth Rev aft Reward'!$N$3*'Federalist2.eth Rev aft Reward'!$N$4*$N$5*(1-$N$6))</f>
        <v>5353.7938779537972</v>
      </c>
      <c r="C33" s="36">
        <f>('Federalist2.eth Member Growth'!C35*'Federalist2.eth Rev aft Reward'!$N$3*'Federalist2.eth Rev aft Reward'!$N$4*$N$5*(1-$N$6))</f>
        <v>66762.088256185205</v>
      </c>
      <c r="D33" s="36">
        <f>('Federalist2.eth Member Growth'!D35*'Federalist2.eth Rev aft Reward'!$N$3*'Federalist2.eth Rev aft Reward'!$N$4*$N$5*(1-$N$6))</f>
        <v>680191.17671681312</v>
      </c>
      <c r="E33" s="36">
        <f>('Federalist2.eth Member Growth'!E35*'Federalist2.eth Rev aft Reward'!$N$3*'Federalist2.eth Rev aft Reward'!$N$4*$N$5*(1-$N$6))</f>
        <v>5834273.8714114558</v>
      </c>
      <c r="F33" s="36">
        <f>('Federalist2.eth Member Growth'!F35*'Federalist2.eth Rev aft Reward'!$N$3*'Federalist2.eth Rev aft Reward'!$N$4*$N$5*(1-$N$6))</f>
        <v>43143988.327398919</v>
      </c>
      <c r="G33" s="36">
        <f>('Federalist2.eth Member Growth'!G35*'Federalist2.eth Rev aft Reward'!$N$3*'Federalist2.eth Rev aft Reward'!$N$4*$N$5*(1-$N$6))</f>
        <v>280384030.36088109</v>
      </c>
      <c r="H33" s="36">
        <f>('Federalist2.eth Member Growth'!H35*'Federalist2.eth Rev aft Reward'!$N$3*'Federalist2.eth Rev aft Reward'!$N$4*$N$5*(1-$N$6))</f>
        <v>1626643930.8602829</v>
      </c>
      <c r="I33" s="36">
        <f>('Federalist2.eth Member Growth'!I35*'Federalist2.eth Rev aft Reward'!$N$3*'Federalist2.eth Rev aft Reward'!$N$4*$N$5*(1-$N$6))</f>
        <v>8534467426.4818821</v>
      </c>
      <c r="J33" s="36">
        <f>('Federalist2.eth Member Growth'!J35*'Federalist2.eth Rev aft Reward'!$N$3*'Federalist2.eth Rev aft Reward'!$N$4*$N$5*(1-$N$6))</f>
        <v>40938149231.738564</v>
      </c>
      <c r="K33" s="36">
        <f>('Federalist2.eth Member Growth'!K35*'Federalist2.eth Rev aft Reward'!$N$3*'Federalist2.eth Rev aft Reward'!$N$4*$N$5*(1-$N$6))</f>
        <v>181193932800</v>
      </c>
    </row>
    <row r="34" spans="1:11" x14ac:dyDescent="0.2">
      <c r="A34" s="35">
        <v>46204</v>
      </c>
      <c r="B34" s="36">
        <f>('Federalist2.eth Member Growth'!B36*'Federalist2.eth Rev aft Reward'!$N$3*'Federalist2.eth Rev aft Reward'!$N$4*$N$5*(1-$N$6))</f>
        <v>5889.1732657491775</v>
      </c>
      <c r="C34" s="36">
        <f>('Federalist2.eth Member Growth'!C36*'Federalist2.eth Rev aft Reward'!$N$3*'Federalist2.eth Rev aft Reward'!$N$4*$N$5*(1-$N$6))</f>
        <v>80114.505907422252</v>
      </c>
      <c r="D34" s="36">
        <f>('Federalist2.eth Member Growth'!D36*'Federalist2.eth Rev aft Reward'!$N$3*'Federalist2.eth Rev aft Reward'!$N$4*$N$5*(1-$N$6))</f>
        <v>884248.52973185701</v>
      </c>
      <c r="E34" s="36">
        <f>('Federalist2.eth Member Growth'!E36*'Federalist2.eth Rev aft Reward'!$N$3*'Federalist2.eth Rev aft Reward'!$N$4*$N$5*(1-$N$6))</f>
        <v>8167983.4199760389</v>
      </c>
      <c r="F34" s="36">
        <f>('Federalist2.eth Member Growth'!F36*'Federalist2.eth Rev aft Reward'!$N$3*'Federalist2.eth Rev aft Reward'!$N$4*$N$5*(1-$N$6))</f>
        <v>64715982.491098374</v>
      </c>
      <c r="G34" s="36">
        <f>('Federalist2.eth Member Growth'!G36*'Federalist2.eth Rev aft Reward'!$N$3*'Federalist2.eth Rev aft Reward'!$N$4*$N$5*(1-$N$6))</f>
        <v>448614448.5774098</v>
      </c>
      <c r="H34" s="36">
        <f>('Federalist2.eth Member Growth'!H36*'Federalist2.eth Rev aft Reward'!$N$3*'Federalist2.eth Rev aft Reward'!$N$4*$N$5*(1-$N$6))</f>
        <v>2765294682.4624805</v>
      </c>
      <c r="I34" s="36">
        <f>('Federalist2.eth Member Growth'!I36*'Federalist2.eth Rev aft Reward'!$N$3*'Federalist2.eth Rev aft Reward'!$N$4*$N$5*(1-$N$6))</f>
        <v>15362041367.667389</v>
      </c>
      <c r="J34" s="36">
        <f>('Federalist2.eth Member Growth'!J36*'Federalist2.eth Rev aft Reward'!$N$3*'Federalist2.eth Rev aft Reward'!$N$4*$N$5*(1-$N$6))</f>
        <v>77782483540.303268</v>
      </c>
      <c r="K34" s="36">
        <f>('Federalist2.eth Member Growth'!K36*'Federalist2.eth Rev aft Reward'!$N$3*'Federalist2.eth Rev aft Reward'!$N$4*$N$5*(1-$N$6))</f>
        <v>362387865600</v>
      </c>
    </row>
    <row r="35" spans="1:11" x14ac:dyDescent="0.2">
      <c r="A35" s="35">
        <v>46235</v>
      </c>
      <c r="B35" s="36">
        <f>('Federalist2.eth Member Growth'!B37*'Federalist2.eth Rev aft Reward'!$N$3*'Federalist2.eth Rev aft Reward'!$N$4*$N$5*(1-$N$6))</f>
        <v>6478.0905923240953</v>
      </c>
      <c r="C35" s="36">
        <f>('Federalist2.eth Member Growth'!C37*'Federalist2.eth Rev aft Reward'!$N$3*'Federalist2.eth Rev aft Reward'!$N$4*$N$5*(1-$N$6))</f>
        <v>96137.407088906693</v>
      </c>
      <c r="D35" s="36">
        <f>('Federalist2.eth Member Growth'!D37*'Federalist2.eth Rev aft Reward'!$N$3*'Federalist2.eth Rev aft Reward'!$N$4*$N$5*(1-$N$6))</f>
        <v>1149523.0886514143</v>
      </c>
      <c r="E35" s="36">
        <f>('Federalist2.eth Member Growth'!E37*'Federalist2.eth Rev aft Reward'!$N$3*'Federalist2.eth Rev aft Reward'!$N$4*$N$5*(1-$N$6))</f>
        <v>11435176.787966453</v>
      </c>
      <c r="F35" s="36">
        <f>('Federalist2.eth Member Growth'!F37*'Federalist2.eth Rev aft Reward'!$N$3*'Federalist2.eth Rev aft Reward'!$N$4*$N$5*(1-$N$6))</f>
        <v>97073973.736647561</v>
      </c>
      <c r="G35" s="36">
        <f>('Federalist2.eth Member Growth'!G37*'Federalist2.eth Rev aft Reward'!$N$3*'Federalist2.eth Rev aft Reward'!$N$4*$N$5*(1-$N$6))</f>
        <v>717783117.72385573</v>
      </c>
      <c r="H35" s="36">
        <f>('Federalist2.eth Member Growth'!H37*'Federalist2.eth Rev aft Reward'!$N$3*'Federalist2.eth Rev aft Reward'!$N$4*$N$5*(1-$N$6))</f>
        <v>4701000960.1862173</v>
      </c>
      <c r="I35" s="36">
        <f>('Federalist2.eth Member Growth'!I37*'Federalist2.eth Rev aft Reward'!$N$3*'Federalist2.eth Rev aft Reward'!$N$4*$N$5*(1-$N$6))</f>
        <v>27651674461.8013</v>
      </c>
      <c r="J35" s="36">
        <f>('Federalist2.eth Member Growth'!J37*'Federalist2.eth Rev aft Reward'!$N$3*'Federalist2.eth Rev aft Reward'!$N$4*$N$5*(1-$N$6))</f>
        <v>147786718726.57617</v>
      </c>
      <c r="K35" s="36">
        <f>('Federalist2.eth Member Growth'!K37*'Federalist2.eth Rev aft Reward'!$N$3*'Federalist2.eth Rev aft Reward'!$N$4*$N$5*(1-$N$6))</f>
        <v>724775731200</v>
      </c>
    </row>
    <row r="36" spans="1:11" x14ac:dyDescent="0.2">
      <c r="A36" s="35">
        <v>46266</v>
      </c>
      <c r="B36" s="36">
        <f>('Federalist2.eth Member Growth'!B38*'Federalist2.eth Rev aft Reward'!$N$3*'Federalist2.eth Rev aft Reward'!$N$4*$N$5*(1-$N$6))</f>
        <v>7125.899651556505</v>
      </c>
      <c r="C36" s="36">
        <f>('Federalist2.eth Member Growth'!C38*'Federalist2.eth Rev aft Reward'!$N$3*'Federalist2.eth Rev aft Reward'!$N$4*$N$5*(1-$N$6))</f>
        <v>115364.88850668803</v>
      </c>
      <c r="D36" s="36">
        <f>('Federalist2.eth Member Growth'!D38*'Federalist2.eth Rev aft Reward'!$N$3*'Federalist2.eth Rev aft Reward'!$N$4*$N$5*(1-$N$6))</f>
        <v>1494380.0152468386</v>
      </c>
      <c r="E36" s="36">
        <f>('Federalist2.eth Member Growth'!E38*'Federalist2.eth Rev aft Reward'!$N$3*'Federalist2.eth Rev aft Reward'!$N$4*$N$5*(1-$N$6))</f>
        <v>16009247.503153037</v>
      </c>
      <c r="F36" s="36">
        <f>('Federalist2.eth Member Growth'!F38*'Federalist2.eth Rev aft Reward'!$N$3*'Federalist2.eth Rev aft Reward'!$N$4*$N$5*(1-$N$6))</f>
        <v>145610960.60497138</v>
      </c>
      <c r="G36" s="36">
        <f>('Federalist2.eth Member Growth'!G38*'Federalist2.eth Rev aft Reward'!$N$3*'Federalist2.eth Rev aft Reward'!$N$4*$N$5*(1-$N$6))</f>
        <v>1148452988.3581691</v>
      </c>
      <c r="H36" s="36">
        <f>('Federalist2.eth Member Growth'!H38*'Federalist2.eth Rev aft Reward'!$N$3*'Federalist2.eth Rev aft Reward'!$N$4*$N$5*(1-$N$6))</f>
        <v>7991701632.3165684</v>
      </c>
      <c r="I36" s="36">
        <f>('Federalist2.eth Member Growth'!I38*'Federalist2.eth Rev aft Reward'!$N$3*'Federalist2.eth Rev aft Reward'!$N$4*$N$5*(1-$N$6))</f>
        <v>49773014031.24234</v>
      </c>
      <c r="J36" s="36">
        <f>('Federalist2.eth Member Growth'!J38*'Federalist2.eth Rev aft Reward'!$N$3*'Federalist2.eth Rev aft Reward'!$N$4*$N$5*(1-$N$6))</f>
        <v>280794765580.49475</v>
      </c>
      <c r="K36" s="36">
        <f>('Federalist2.eth Member Growth'!K38*'Federalist2.eth Rev aft Reward'!$N$3*'Federalist2.eth Rev aft Reward'!$N$4*$N$5*(1-$N$6))</f>
        <v>1449551462400</v>
      </c>
    </row>
    <row r="37" spans="1:11" x14ac:dyDescent="0.2">
      <c r="A37" s="35">
        <v>46296</v>
      </c>
      <c r="B37" s="36">
        <f>('Federalist2.eth Member Growth'!B39*'Federalist2.eth Rev aft Reward'!$N$3*'Federalist2.eth Rev aft Reward'!$N$4*$N$5*(1-$N$6))</f>
        <v>7838.4896167121551</v>
      </c>
      <c r="C37" s="36">
        <f>('Federalist2.eth Member Growth'!C39*'Federalist2.eth Rev aft Reward'!$N$3*'Federalist2.eth Rev aft Reward'!$N$4*$N$5*(1-$N$6))</f>
        <v>138437.86620802563</v>
      </c>
      <c r="D37" s="36">
        <f>('Federalist2.eth Member Growth'!D39*'Federalist2.eth Rev aft Reward'!$N$3*'Federalist2.eth Rev aft Reward'!$N$4*$N$5*(1-$N$6))</f>
        <v>1942694.0198208904</v>
      </c>
      <c r="E37" s="36">
        <f>('Federalist2.eth Member Growth'!E39*'Federalist2.eth Rev aft Reward'!$N$3*'Federalist2.eth Rev aft Reward'!$N$4*$N$5*(1-$N$6))</f>
        <v>22412946.504414245</v>
      </c>
      <c r="F37" s="36">
        <f>('Federalist2.eth Member Growth'!F39*'Federalist2.eth Rev aft Reward'!$N$3*'Federalist2.eth Rev aft Reward'!$N$4*$N$5*(1-$N$6))</f>
        <v>218416440.90745705</v>
      </c>
      <c r="G37" s="36">
        <f>('Federalist2.eth Member Growth'!G39*'Federalist2.eth Rev aft Reward'!$N$3*'Federalist2.eth Rev aft Reward'!$N$4*$N$5*(1-$N$6))</f>
        <v>1837524781.3730707</v>
      </c>
      <c r="H37" s="36">
        <f>('Federalist2.eth Member Growth'!H39*'Federalist2.eth Rev aft Reward'!$N$3*'Federalist2.eth Rev aft Reward'!$N$4*$N$5*(1-$N$6))</f>
        <v>13585892774.938164</v>
      </c>
      <c r="I37" s="36">
        <f>('Federalist2.eth Member Growth'!I39*'Federalist2.eth Rev aft Reward'!$N$3*'Federalist2.eth Rev aft Reward'!$N$4*$N$5*(1-$N$6))</f>
        <v>89591425256.236221</v>
      </c>
      <c r="J37" s="36">
        <f>('Federalist2.eth Member Growth'!J39*'Federalist2.eth Rev aft Reward'!$N$3*'Federalist2.eth Rev aft Reward'!$N$4*$N$5*(1-$N$6))</f>
        <v>533510054602.93994</v>
      </c>
      <c r="K37" s="36">
        <f>('Federalist2.eth Member Growth'!K39*'Federalist2.eth Rev aft Reward'!$N$3*'Federalist2.eth Rev aft Reward'!$N$4*$N$5*(1-$N$6))</f>
        <v>2899102924800</v>
      </c>
    </row>
    <row r="38" spans="1:11" x14ac:dyDescent="0.2">
      <c r="A38" s="35">
        <v>46327</v>
      </c>
      <c r="B38" s="36">
        <f>('Federalist2.eth Member Growth'!B40*'Federalist2.eth Rev aft Reward'!$N$3*'Federalist2.eth Rev aft Reward'!$N$4*$N$5*(1-$N$6))</f>
        <v>8622.3385783833728</v>
      </c>
      <c r="C38" s="36">
        <f>('Federalist2.eth Member Growth'!C40*'Federalist2.eth Rev aft Reward'!$N$3*'Federalist2.eth Rev aft Reward'!$N$4*$N$5*(1-$N$6))</f>
        <v>166125.43944963074</v>
      </c>
      <c r="D38" s="36">
        <f>('Federalist2.eth Member Growth'!D40*'Federalist2.eth Rev aft Reward'!$N$3*'Federalist2.eth Rev aft Reward'!$N$4*$N$5*(1-$N$6))</f>
        <v>2525502.2257671575</v>
      </c>
      <c r="E38" s="36">
        <f>('Federalist2.eth Member Growth'!E40*'Federalist2.eth Rev aft Reward'!$N$3*'Federalist2.eth Rev aft Reward'!$N$4*$N$5*(1-$N$6))</f>
        <v>31378125.106179945</v>
      </c>
      <c r="F38" s="36">
        <f>('Federalist2.eth Member Growth'!F40*'Federalist2.eth Rev aft Reward'!$N$3*'Federalist2.eth Rev aft Reward'!$N$4*$N$5*(1-$N$6))</f>
        <v>327624661.36118555</v>
      </c>
      <c r="G38" s="36">
        <f>('Federalist2.eth Member Growth'!G40*'Federalist2.eth Rev aft Reward'!$N$3*'Federalist2.eth Rev aft Reward'!$N$4*$N$5*(1-$N$6))</f>
        <v>2940039650.1969128</v>
      </c>
      <c r="H38" s="36">
        <f>('Federalist2.eth Member Growth'!H40*'Federalist2.eth Rev aft Reward'!$N$3*'Federalist2.eth Rev aft Reward'!$N$4*$N$5*(1-$N$6))</f>
        <v>23096017717.394882</v>
      </c>
      <c r="I38" s="36">
        <f>('Federalist2.eth Member Growth'!I40*'Federalist2.eth Rev aft Reward'!$N$3*'Federalist2.eth Rev aft Reward'!$N$4*$N$5*(1-$N$6))</f>
        <v>161264565461.22519</v>
      </c>
      <c r="J38" s="36">
        <f>('Federalist2.eth Member Growth'!J40*'Federalist2.eth Rev aft Reward'!$N$3*'Federalist2.eth Rev aft Reward'!$N$4*$N$5*(1-$N$6))</f>
        <v>1013669103745.5859</v>
      </c>
      <c r="K38" s="36">
        <f>('Federalist2.eth Member Growth'!K40*'Federalist2.eth Rev aft Reward'!$N$3*'Federalist2.eth Rev aft Reward'!$N$4*$N$5*(1-$N$6))</f>
        <v>5798205849600</v>
      </c>
    </row>
    <row r="39" spans="1:11" x14ac:dyDescent="0.2">
      <c r="A39" s="35">
        <v>46357</v>
      </c>
      <c r="B39" s="36">
        <f>('Federalist2.eth Member Growth'!B41*'Federalist2.eth Rev aft Reward'!$N$3*'Federalist2.eth Rev aft Reward'!$N$4*$N$5*(1-$N$6))</f>
        <v>9484.5724362217097</v>
      </c>
      <c r="C39" s="36">
        <f>('Federalist2.eth Member Growth'!C41*'Federalist2.eth Rev aft Reward'!$N$3*'Federalist2.eth Rev aft Reward'!$N$4*$N$5*(1-$N$6))</f>
        <v>199350.52733955689</v>
      </c>
      <c r="D39" s="36">
        <f>('Federalist2.eth Member Growth'!D41*'Federalist2.eth Rev aft Reward'!$N$3*'Federalist2.eth Rev aft Reward'!$N$4*$N$5*(1-$N$6))</f>
        <v>3283152.8934973041</v>
      </c>
      <c r="E39" s="36">
        <f>('Federalist2.eth Member Growth'!E41*'Federalist2.eth Rev aft Reward'!$N$3*'Federalist2.eth Rev aft Reward'!$N$4*$N$5*(1-$N$6))</f>
        <v>43929375.14865192</v>
      </c>
      <c r="F39" s="36">
        <f>('Federalist2.eth Member Growth'!F41*'Federalist2.eth Rev aft Reward'!$N$3*'Federalist2.eth Rev aft Reward'!$N$4*$N$5*(1-$N$6))</f>
        <v>491436992.04177821</v>
      </c>
      <c r="G39" s="36">
        <f>('Federalist2.eth Member Growth'!G41*'Federalist2.eth Rev aft Reward'!$N$3*'Federalist2.eth Rev aft Reward'!$N$4*$N$5*(1-$N$6))</f>
        <v>4704063440.3150616</v>
      </c>
      <c r="H39" s="36">
        <f>('Federalist2.eth Member Growth'!H41*'Federalist2.eth Rev aft Reward'!$N$3*'Federalist2.eth Rev aft Reward'!$N$4*$N$5*(1-$N$6))</f>
        <v>39263230119.571289</v>
      </c>
      <c r="I39" s="36">
        <f>('Federalist2.eth Member Growth'!I41*'Federalist2.eth Rev aft Reward'!$N$3*'Federalist2.eth Rev aft Reward'!$N$4*$N$5*(1-$N$6))</f>
        <v>290276217830.20532</v>
      </c>
      <c r="J39" s="36">
        <f>('Federalist2.eth Member Growth'!J41*'Federalist2.eth Rev aft Reward'!$N$3*'Federalist2.eth Rev aft Reward'!$N$4*$N$5*(1-$N$6))</f>
        <v>1925971297116.613</v>
      </c>
      <c r="K39" s="36">
        <f>('Federalist2.eth Member Growth'!K41*'Federalist2.eth Rev aft Reward'!$N$3*'Federalist2.eth Rev aft Reward'!$N$4*$N$5*(1-$N$6))</f>
        <v>11596411699200</v>
      </c>
    </row>
    <row r="40" spans="1:11" x14ac:dyDescent="0.2">
      <c r="A40" s="35">
        <v>46388</v>
      </c>
      <c r="B40" s="36">
        <f>('Federalist2.eth Member Growth'!B42*'Federalist2.eth Rev aft Reward'!$N$3*'Federalist2.eth Rev aft Reward'!$N$4*$N$5*(1-$N$6))</f>
        <v>10433.029679843883</v>
      </c>
      <c r="C40" s="36">
        <f>('Federalist2.eth Member Growth'!C42*'Federalist2.eth Rev aft Reward'!$N$3*'Federalist2.eth Rev aft Reward'!$N$4*$N$5*(1-$N$6))</f>
        <v>239220.63280746824</v>
      </c>
      <c r="D40" s="36">
        <f>('Federalist2.eth Member Growth'!D42*'Federalist2.eth Rev aft Reward'!$N$3*'Federalist2.eth Rev aft Reward'!$N$4*$N$5*(1-$N$6))</f>
        <v>4268098.7615464963</v>
      </c>
      <c r="E40" s="36">
        <f>('Federalist2.eth Member Growth'!E42*'Federalist2.eth Rev aft Reward'!$N$3*'Federalist2.eth Rev aft Reward'!$N$4*$N$5*(1-$N$6))</f>
        <v>61501125.208112687</v>
      </c>
      <c r="F40" s="36">
        <f>('Federalist2.eth Member Growth'!F42*'Federalist2.eth Rev aft Reward'!$N$3*'Federalist2.eth Rev aft Reward'!$N$4*$N$5*(1-$N$6))</f>
        <v>737155488.06266749</v>
      </c>
      <c r="G40" s="36">
        <f>('Federalist2.eth Member Growth'!G42*'Federalist2.eth Rev aft Reward'!$N$3*'Federalist2.eth Rev aft Reward'!$N$4*$N$5*(1-$N$6))</f>
        <v>7526501504.5040989</v>
      </c>
      <c r="H40" s="36">
        <f>('Federalist2.eth Member Growth'!H42*'Federalist2.eth Rev aft Reward'!$N$3*'Federalist2.eth Rev aft Reward'!$N$4*$N$5*(1-$N$6))</f>
        <v>66747491203.271194</v>
      </c>
      <c r="I40" s="36">
        <f>('Federalist2.eth Member Growth'!I42*'Federalist2.eth Rev aft Reward'!$N$3*'Federalist2.eth Rev aft Reward'!$N$4*$N$5*(1-$N$6))</f>
        <v>522497192094.36963</v>
      </c>
      <c r="J40" s="36">
        <f>('Federalist2.eth Member Growth'!J42*'Federalist2.eth Rev aft Reward'!$N$3*'Federalist2.eth Rev aft Reward'!$N$4*$N$5*(1-$N$6))</f>
        <v>3659345464521.5645</v>
      </c>
      <c r="K40" s="36">
        <f>('Federalist2.eth Member Growth'!K42*'Federalist2.eth Rev aft Reward'!$N$3*'Federalist2.eth Rev aft Reward'!$N$4*$N$5*(1-$N$6))</f>
        <v>23192823398400</v>
      </c>
    </row>
    <row r="41" spans="1:11" x14ac:dyDescent="0.2">
      <c r="A41" s="35">
        <v>46419</v>
      </c>
      <c r="B41" s="36">
        <f>('Federalist2.eth Member Growth'!B43*'Federalist2.eth Rev aft Reward'!$N$3*'Federalist2.eth Rev aft Reward'!$N$4*$N$5*(1-$N$6))</f>
        <v>11476.332647828272</v>
      </c>
      <c r="C41" s="36">
        <f>('Federalist2.eth Member Growth'!C43*'Federalist2.eth Rev aft Reward'!$N$3*'Federalist2.eth Rev aft Reward'!$N$4*$N$5*(1-$N$6))</f>
        <v>287064.75936896191</v>
      </c>
      <c r="D41" s="36">
        <f>('Federalist2.eth Member Growth'!D43*'Federalist2.eth Rev aft Reward'!$N$3*'Federalist2.eth Rev aft Reward'!$N$4*$N$5*(1-$N$6))</f>
        <v>5548528.3900104444</v>
      </c>
      <c r="E41" s="36">
        <f>('Federalist2.eth Member Growth'!E43*'Federalist2.eth Rev aft Reward'!$N$3*'Federalist2.eth Rev aft Reward'!$N$4*$N$5*(1-$N$6))</f>
        <v>86101575.291357756</v>
      </c>
      <c r="F41" s="36">
        <f>('Federalist2.eth Member Growth'!F43*'Federalist2.eth Rev aft Reward'!$N$3*'Federalist2.eth Rev aft Reward'!$N$4*$N$5*(1-$N$6))</f>
        <v>1105733232.0940013</v>
      </c>
      <c r="G41" s="36">
        <f>('Federalist2.eth Member Growth'!G43*'Federalist2.eth Rev aft Reward'!$N$3*'Federalist2.eth Rev aft Reward'!$N$4*$N$5*(1-$N$6))</f>
        <v>12042402407.206558</v>
      </c>
      <c r="H41" s="36">
        <f>('Federalist2.eth Member Growth'!H43*'Federalist2.eth Rev aft Reward'!$N$3*'Federalist2.eth Rev aft Reward'!$N$4*$N$5*(1-$N$6))</f>
        <v>113470735045.56102</v>
      </c>
      <c r="I41" s="36">
        <f>('Federalist2.eth Member Growth'!I43*'Federalist2.eth Rev aft Reward'!$N$3*'Federalist2.eth Rev aft Reward'!$N$4*$N$5*(1-$N$6))</f>
        <v>940494945769.86523</v>
      </c>
      <c r="J41" s="36">
        <f>('Federalist2.eth Member Growth'!J43*'Federalist2.eth Rev aft Reward'!$N$3*'Federalist2.eth Rev aft Reward'!$N$4*$N$5*(1-$N$6))</f>
        <v>6952756382590.9717</v>
      </c>
      <c r="K41" s="36">
        <f>('Federalist2.eth Member Growth'!K43*'Federalist2.eth Rev aft Reward'!$N$3*'Federalist2.eth Rev aft Reward'!$N$4*$N$5*(1-$N$6))</f>
        <v>46385646796800</v>
      </c>
    </row>
    <row r="42" spans="1:11" x14ac:dyDescent="0.2">
      <c r="A42" s="35">
        <v>46447</v>
      </c>
      <c r="B42" s="36">
        <f>('Federalist2.eth Member Growth'!B44*'Federalist2.eth Rev aft Reward'!$N$3*'Federalist2.eth Rev aft Reward'!$N$4*$N$5*(1-$N$6))</f>
        <v>12623.9659126111</v>
      </c>
      <c r="C42" s="36">
        <f>('Federalist2.eth Member Growth'!C44*'Federalist2.eth Rev aft Reward'!$N$3*'Federalist2.eth Rev aft Reward'!$N$4*$N$5*(1-$N$6))</f>
        <v>344477.71124275425</v>
      </c>
      <c r="D42" s="36">
        <f>('Federalist2.eth Member Growth'!D44*'Federalist2.eth Rev aft Reward'!$N$3*'Federalist2.eth Rev aft Reward'!$N$4*$N$5*(1-$N$6))</f>
        <v>7213086.9070135783</v>
      </c>
      <c r="E42" s="36">
        <f>('Federalist2.eth Member Growth'!E44*'Federalist2.eth Rev aft Reward'!$N$3*'Federalist2.eth Rev aft Reward'!$N$4*$N$5*(1-$N$6))</f>
        <v>120542205.40790084</v>
      </c>
      <c r="F42" s="36">
        <f>('Federalist2.eth Member Growth'!F44*'Federalist2.eth Rev aft Reward'!$N$3*'Federalist2.eth Rev aft Reward'!$N$4*$N$5*(1-$N$6))</f>
        <v>1658599848.1410017</v>
      </c>
      <c r="G42" s="36">
        <f>('Federalist2.eth Member Growth'!G44*'Federalist2.eth Rev aft Reward'!$N$3*'Federalist2.eth Rev aft Reward'!$N$4*$N$5*(1-$N$6))</f>
        <v>19267843851.530495</v>
      </c>
      <c r="H42" s="36">
        <f>('Federalist2.eth Member Growth'!H44*'Federalist2.eth Rev aft Reward'!$N$3*'Federalist2.eth Rev aft Reward'!$N$4*$N$5*(1-$N$6))</f>
        <v>192900249577.45374</v>
      </c>
      <c r="I42" s="36">
        <f>('Federalist2.eth Member Growth'!I44*'Federalist2.eth Rev aft Reward'!$N$3*'Federalist2.eth Rev aft Reward'!$N$4*$N$5*(1-$N$6))</f>
        <v>1692890902385.7576</v>
      </c>
      <c r="J42" s="36">
        <f>('Federalist2.eth Member Growth'!J44*'Federalist2.eth Rev aft Reward'!$N$3*'Federalist2.eth Rev aft Reward'!$N$4*$N$5*(1-$N$6))</f>
        <v>13210237126922.844</v>
      </c>
      <c r="K42" s="36">
        <f>('Federalist2.eth Member Growth'!K44*'Federalist2.eth Rev aft Reward'!$N$3*'Federalist2.eth Rev aft Reward'!$N$4*$N$5*(1-$N$6))</f>
        <v>92771293593600</v>
      </c>
    </row>
    <row r="43" spans="1:11" x14ac:dyDescent="0.2">
      <c r="A43" s="35">
        <v>46478</v>
      </c>
      <c r="B43" s="36">
        <f>('Federalist2.eth Member Growth'!B45*'Federalist2.eth Rev aft Reward'!$N$3*'Federalist2.eth Rev aft Reward'!$N$4*$N$5*(1-$N$6))</f>
        <v>13886.362503872209</v>
      </c>
      <c r="C43" s="36">
        <f>('Federalist2.eth Member Growth'!C45*'Federalist2.eth Rev aft Reward'!$N$3*'Federalist2.eth Rev aft Reward'!$N$4*$N$5*(1-$N$6))</f>
        <v>413373.25349130505</v>
      </c>
      <c r="D43" s="36">
        <f>('Federalist2.eth Member Growth'!D45*'Federalist2.eth Rev aft Reward'!$N$3*'Federalist2.eth Rev aft Reward'!$N$4*$N$5*(1-$N$6))</f>
        <v>9377012.9791176524</v>
      </c>
      <c r="E43" s="36">
        <f>('Federalist2.eth Member Growth'!E45*'Federalist2.eth Rev aft Reward'!$N$3*'Federalist2.eth Rev aft Reward'!$N$4*$N$5*(1-$N$6))</f>
        <v>168759087.57106119</v>
      </c>
      <c r="F43" s="36">
        <f>('Federalist2.eth Member Growth'!F45*'Federalist2.eth Rev aft Reward'!$N$3*'Federalist2.eth Rev aft Reward'!$N$4*$N$5*(1-$N$6))</f>
        <v>2487899772.2115026</v>
      </c>
      <c r="G43" s="36">
        <f>('Federalist2.eth Member Growth'!G45*'Federalist2.eth Rev aft Reward'!$N$3*'Federalist2.eth Rev aft Reward'!$N$4*$N$5*(1-$N$6))</f>
        <v>30828550162.448792</v>
      </c>
      <c r="H43" s="36">
        <f>('Federalist2.eth Member Growth'!H45*'Federalist2.eth Rev aft Reward'!$N$3*'Federalist2.eth Rev aft Reward'!$N$4*$N$5*(1-$N$6))</f>
        <v>327930424281.67139</v>
      </c>
      <c r="I43" s="36">
        <f>('Federalist2.eth Member Growth'!I45*'Federalist2.eth Rev aft Reward'!$N$3*'Federalist2.eth Rev aft Reward'!$N$4*$N$5*(1-$N$6))</f>
        <v>3047203624294.3638</v>
      </c>
      <c r="J43" s="36">
        <f>('Federalist2.eth Member Growth'!J45*'Federalist2.eth Rev aft Reward'!$N$3*'Federalist2.eth Rev aft Reward'!$N$4*$N$5*(1-$N$6))</f>
        <v>25099450541153.406</v>
      </c>
      <c r="K43" s="36">
        <f>('Federalist2.eth Member Growth'!K45*'Federalist2.eth Rev aft Reward'!$N$3*'Federalist2.eth Rev aft Reward'!$N$4*$N$5*(1-$N$6))</f>
        <v>185542587187200</v>
      </c>
    </row>
    <row r="44" spans="1:11" x14ac:dyDescent="0.2">
      <c r="A44" s="35">
        <v>46508</v>
      </c>
      <c r="B44" s="36">
        <f>('Federalist2.eth Member Growth'!B46*'Federalist2.eth Rev aft Reward'!$N$3*'Federalist2.eth Rev aft Reward'!$N$4*$N$5*(1-$N$6))</f>
        <v>15274.998754259428</v>
      </c>
      <c r="C44" s="36">
        <f>('Federalist2.eth Member Growth'!C46*'Federalist2.eth Rev aft Reward'!$N$3*'Federalist2.eth Rev aft Reward'!$N$4*$N$5*(1-$N$6))</f>
        <v>496047.90418956609</v>
      </c>
      <c r="D44" s="36">
        <f>('Federalist2.eth Member Growth'!D46*'Federalist2.eth Rev aft Reward'!$N$3*'Federalist2.eth Rev aft Reward'!$N$4*$N$5*(1-$N$6))</f>
        <v>12190116.872852948</v>
      </c>
      <c r="E44" s="36">
        <f>('Federalist2.eth Member Growth'!E46*'Federalist2.eth Rev aft Reward'!$N$3*'Federalist2.eth Rev aft Reward'!$N$4*$N$5*(1-$N$6))</f>
        <v>236262722.59948567</v>
      </c>
      <c r="F44" s="36">
        <f>('Federalist2.eth Member Growth'!F46*'Federalist2.eth Rev aft Reward'!$N$3*'Federalist2.eth Rev aft Reward'!$N$4*$N$5*(1-$N$6))</f>
        <v>3731849658.3172541</v>
      </c>
      <c r="G44" s="36">
        <f>('Federalist2.eth Member Growth'!G46*'Federalist2.eth Rev aft Reward'!$N$3*'Federalist2.eth Rev aft Reward'!$N$4*$N$5*(1-$N$6))</f>
        <v>49325680259.918076</v>
      </c>
      <c r="H44" s="36">
        <f>('Federalist2.eth Member Growth'!H46*'Federalist2.eth Rev aft Reward'!$N$3*'Federalist2.eth Rev aft Reward'!$N$4*$N$5*(1-$N$6))</f>
        <v>557481721278.84131</v>
      </c>
      <c r="I44" s="36">
        <f>('Federalist2.eth Member Growth'!I46*'Federalist2.eth Rev aft Reward'!$N$3*'Federalist2.eth Rev aft Reward'!$N$4*$N$5*(1-$N$6))</f>
        <v>5484966523729.8545</v>
      </c>
      <c r="J44" s="36">
        <f>('Federalist2.eth Member Growth'!J46*'Federalist2.eth Rev aft Reward'!$N$3*'Federalist2.eth Rev aft Reward'!$N$4*$N$5*(1-$N$6))</f>
        <v>47688956028191.469</v>
      </c>
      <c r="K44" s="36">
        <f>('Federalist2.eth Member Growth'!K46*'Federalist2.eth Rev aft Reward'!$N$3*'Federalist2.eth Rev aft Reward'!$N$4*$N$5*(1-$N$6))</f>
        <v>371085174374400</v>
      </c>
    </row>
    <row r="45" spans="1:11" x14ac:dyDescent="0.2">
      <c r="A45" s="35">
        <v>46539</v>
      </c>
      <c r="B45" s="36">
        <f>('Federalist2.eth Member Growth'!B47*'Federalist2.eth Rev aft Reward'!$N$3*'Federalist2.eth Rev aft Reward'!$N$4*$N$5*(1-$N$6))</f>
        <v>16802.498629685375</v>
      </c>
      <c r="C45" s="36">
        <f>('Federalist2.eth Member Growth'!C47*'Federalist2.eth Rev aft Reward'!$N$3*'Federalist2.eth Rev aft Reward'!$N$4*$N$5*(1-$N$6))</f>
        <v>595257.48502747912</v>
      </c>
      <c r="D45" s="36">
        <f>('Federalist2.eth Member Growth'!D47*'Federalist2.eth Rev aft Reward'!$N$3*'Federalist2.eth Rev aft Reward'!$N$4*$N$5*(1-$N$6))</f>
        <v>15847151.934708834</v>
      </c>
      <c r="E45" s="36">
        <f>('Federalist2.eth Member Growth'!E47*'Federalist2.eth Rev aft Reward'!$N$3*'Federalist2.eth Rev aft Reward'!$N$4*$N$5*(1-$N$6))</f>
        <v>330767811.6392799</v>
      </c>
      <c r="F45" s="36">
        <f>('Federalist2.eth Member Growth'!F47*'Federalist2.eth Rev aft Reward'!$N$3*'Federalist2.eth Rev aft Reward'!$N$4*$N$5*(1-$N$6))</f>
        <v>5597774487.4758816</v>
      </c>
      <c r="G45" s="36">
        <f>('Federalist2.eth Member Growth'!G47*'Federalist2.eth Rev aft Reward'!$N$3*'Federalist2.eth Rev aft Reward'!$N$4*$N$5*(1-$N$6))</f>
        <v>78921088415.868927</v>
      </c>
      <c r="H45" s="36">
        <f>('Federalist2.eth Member Growth'!H47*'Federalist2.eth Rev aft Reward'!$N$3*'Federalist2.eth Rev aft Reward'!$N$4*$N$5*(1-$N$6))</f>
        <v>947718926174.03027</v>
      </c>
      <c r="I45" s="36">
        <f>('Federalist2.eth Member Growth'!I47*'Federalist2.eth Rev aft Reward'!$N$3*'Federalist2.eth Rev aft Reward'!$N$4*$N$5*(1-$N$6))</f>
        <v>9872939742713.7383</v>
      </c>
      <c r="J45" s="36">
        <f>('Federalist2.eth Member Growth'!J47*'Federalist2.eth Rev aft Reward'!$N$3*'Federalist2.eth Rev aft Reward'!$N$4*$N$5*(1-$N$6))</f>
        <v>90609016453563.781</v>
      </c>
      <c r="K45" s="36">
        <f>('Federalist2.eth Member Growth'!K47*'Federalist2.eth Rev aft Reward'!$N$3*'Federalist2.eth Rev aft Reward'!$N$4*$N$5*(1-$N$6))</f>
        <v>742170348748800</v>
      </c>
    </row>
    <row r="46" spans="1:11" x14ac:dyDescent="0.2">
      <c r="A46" s="35">
        <v>46569</v>
      </c>
      <c r="B46" s="36">
        <f>('Federalist2.eth Member Growth'!B48*'Federalist2.eth Rev aft Reward'!$N$3*'Federalist2.eth Rev aft Reward'!$N$4*$N$5*(1-$N$6))</f>
        <v>18482.748492653915</v>
      </c>
      <c r="C46" s="36">
        <f>('Federalist2.eth Member Growth'!C48*'Federalist2.eth Rev aft Reward'!$N$3*'Federalist2.eth Rev aft Reward'!$N$4*$N$5*(1-$N$6))</f>
        <v>714308.98203297507</v>
      </c>
      <c r="D46" s="36">
        <f>('Federalist2.eth Member Growth'!D48*'Federalist2.eth Rev aft Reward'!$N$3*'Federalist2.eth Rev aft Reward'!$N$4*$N$5*(1-$N$6))</f>
        <v>20601297.515121486</v>
      </c>
      <c r="E46" s="36">
        <f>('Federalist2.eth Member Growth'!E48*'Federalist2.eth Rev aft Reward'!$N$3*'Federalist2.eth Rev aft Reward'!$N$4*$N$5*(1-$N$6))</f>
        <v>463074936.29499185</v>
      </c>
      <c r="F46" s="36">
        <f>('Federalist2.eth Member Growth'!F48*'Federalist2.eth Rev aft Reward'!$N$3*'Federalist2.eth Rev aft Reward'!$N$4*$N$5*(1-$N$6))</f>
        <v>8396661731.2138224</v>
      </c>
      <c r="G46" s="36">
        <f>('Federalist2.eth Member Growth'!G48*'Federalist2.eth Rev aft Reward'!$N$3*'Federalist2.eth Rev aft Reward'!$N$4*$N$5*(1-$N$6))</f>
        <v>126273741465.39029</v>
      </c>
      <c r="H46" s="36">
        <f>('Federalist2.eth Member Growth'!H48*'Federalist2.eth Rev aft Reward'!$N$3*'Federalist2.eth Rev aft Reward'!$N$4*$N$5*(1-$N$6))</f>
        <v>1611122174495.8513</v>
      </c>
      <c r="I46" s="36">
        <f>('Federalist2.eth Member Growth'!I48*'Federalist2.eth Rev aft Reward'!$N$3*'Federalist2.eth Rev aft Reward'!$N$4*$N$5*(1-$N$6))</f>
        <v>17771291536884.734</v>
      </c>
      <c r="J46" s="36">
        <f>('Federalist2.eth Member Growth'!J48*'Federalist2.eth Rev aft Reward'!$N$3*'Federalist2.eth Rev aft Reward'!$N$4*$N$5*(1-$N$6))</f>
        <v>172157131261771.19</v>
      </c>
      <c r="K46" s="36">
        <f>('Federalist2.eth Member Growth'!K48*'Federalist2.eth Rev aft Reward'!$N$3*'Federalist2.eth Rev aft Reward'!$N$4*$N$5*(1-$N$6))</f>
        <v>1484340697497600</v>
      </c>
    </row>
    <row r="47" spans="1:11" x14ac:dyDescent="0.2">
      <c r="A47" s="35">
        <v>46600</v>
      </c>
      <c r="B47" s="36">
        <f>('Federalist2.eth Member Growth'!B49*'Federalist2.eth Rev aft Reward'!$N$3*'Federalist2.eth Rev aft Reward'!$N$4*$N$5*(1-$N$6))</f>
        <v>20331.02334191931</v>
      </c>
      <c r="C47" s="36">
        <f>('Federalist2.eth Member Growth'!C49*'Federalist2.eth Rev aft Reward'!$N$3*'Federalist2.eth Rev aft Reward'!$N$4*$N$5*(1-$N$6))</f>
        <v>857170.77843956999</v>
      </c>
      <c r="D47" s="36">
        <f>('Federalist2.eth Member Growth'!D49*'Federalist2.eth Rev aft Reward'!$N$3*'Federalist2.eth Rev aft Reward'!$N$4*$N$5*(1-$N$6))</f>
        <v>26781686.769657936</v>
      </c>
      <c r="E47" s="36">
        <f>('Federalist2.eth Member Growth'!E49*'Federalist2.eth Rev aft Reward'!$N$3*'Federalist2.eth Rev aft Reward'!$N$4*$N$5*(1-$N$6))</f>
        <v>648304910.81298852</v>
      </c>
      <c r="F47" s="36">
        <f>('Federalist2.eth Member Growth'!F49*'Federalist2.eth Rev aft Reward'!$N$3*'Federalist2.eth Rev aft Reward'!$N$4*$N$5*(1-$N$6))</f>
        <v>12594992596.820734</v>
      </c>
      <c r="G47" s="36">
        <f>('Federalist2.eth Member Growth'!G49*'Federalist2.eth Rev aft Reward'!$N$3*'Federalist2.eth Rev aft Reward'!$N$4*$N$5*(1-$N$6))</f>
        <v>202037986344.62445</v>
      </c>
      <c r="H47" s="36">
        <f>('Federalist2.eth Member Growth'!H49*'Federalist2.eth Rev aft Reward'!$N$3*'Federalist2.eth Rev aft Reward'!$N$4*$N$5*(1-$N$6))</f>
        <v>2738907696642.9478</v>
      </c>
      <c r="I47" s="36">
        <f>('Federalist2.eth Member Growth'!I49*'Federalist2.eth Rev aft Reward'!$N$3*'Federalist2.eth Rev aft Reward'!$N$4*$N$5*(1-$N$6))</f>
        <v>31988324766392.516</v>
      </c>
      <c r="J47" s="36">
        <f>('Federalist2.eth Member Growth'!J49*'Federalist2.eth Rev aft Reward'!$N$3*'Federalist2.eth Rev aft Reward'!$N$4*$N$5*(1-$N$6))</f>
        <v>327098549397365.19</v>
      </c>
      <c r="K47" s="36">
        <f>('Federalist2.eth Member Growth'!K49*'Federalist2.eth Rev aft Reward'!$N$3*'Federalist2.eth Rev aft Reward'!$N$4*$N$5*(1-$N$6))</f>
        <v>2968681394995200</v>
      </c>
    </row>
    <row r="48" spans="1:11" x14ac:dyDescent="0.2">
      <c r="A48" s="35">
        <v>46631</v>
      </c>
      <c r="B48" s="36">
        <f>('Federalist2.eth Member Growth'!B50*'Federalist2.eth Rev aft Reward'!$N$3*'Federalist2.eth Rev aft Reward'!$N$4*$N$5*(1-$N$6))</f>
        <v>22364.125676111242</v>
      </c>
      <c r="C48" s="36">
        <f>('Federalist2.eth Member Growth'!C50*'Federalist2.eth Rev aft Reward'!$N$3*'Federalist2.eth Rev aft Reward'!$N$4*$N$5*(1-$N$6))</f>
        <v>1028604.934127484</v>
      </c>
      <c r="D48" s="36">
        <f>('Federalist2.eth Member Growth'!D50*'Federalist2.eth Rev aft Reward'!$N$3*'Federalist2.eth Rev aft Reward'!$N$4*$N$5*(1-$N$6))</f>
        <v>34816192.800555319</v>
      </c>
      <c r="E48" s="36">
        <f>('Federalist2.eth Member Growth'!E50*'Federalist2.eth Rev aft Reward'!$N$3*'Federalist2.eth Rev aft Reward'!$N$4*$N$5*(1-$N$6))</f>
        <v>907626875.13818383</v>
      </c>
      <c r="F48" s="36">
        <f>('Federalist2.eth Member Growth'!F50*'Federalist2.eth Rev aft Reward'!$N$3*'Federalist2.eth Rev aft Reward'!$N$4*$N$5*(1-$N$6))</f>
        <v>18892488895.231102</v>
      </c>
      <c r="G48" s="36">
        <f>('Federalist2.eth Member Growth'!G50*'Federalist2.eth Rev aft Reward'!$N$3*'Federalist2.eth Rev aft Reward'!$N$4*$N$5*(1-$N$6))</f>
        <v>323260778151.39917</v>
      </c>
      <c r="H48" s="36">
        <f>('Federalist2.eth Member Growth'!H50*'Federalist2.eth Rev aft Reward'!$N$3*'Federalist2.eth Rev aft Reward'!$N$4*$N$5*(1-$N$6))</f>
        <v>4656143084293.0107</v>
      </c>
      <c r="I48" s="36">
        <f>('Federalist2.eth Member Growth'!I50*'Federalist2.eth Rev aft Reward'!$N$3*'Federalist2.eth Rev aft Reward'!$N$4*$N$5*(1-$N$6))</f>
        <v>57578984579506.523</v>
      </c>
      <c r="J48" s="36">
        <f>('Federalist2.eth Member Growth'!J50*'Federalist2.eth Rev aft Reward'!$N$3*'Federalist2.eth Rev aft Reward'!$N$4*$N$5*(1-$N$6))</f>
        <v>621487243854993.88</v>
      </c>
      <c r="K48" s="36">
        <f>('Federalist2.eth Member Growth'!K50*'Federalist2.eth Rev aft Reward'!$N$3*'Federalist2.eth Rev aft Reward'!$N$4*$N$5*(1-$N$6))</f>
        <v>5937362789990400</v>
      </c>
    </row>
    <row r="49" spans="1:11" x14ac:dyDescent="0.2">
      <c r="A49" s="35">
        <v>46661</v>
      </c>
      <c r="B49" s="36">
        <f>('Federalist2.eth Member Growth'!B51*'Federalist2.eth Rev aft Reward'!$N$3*'Federalist2.eth Rev aft Reward'!$N$4*$N$5*(1-$N$6))</f>
        <v>24600.538243722374</v>
      </c>
      <c r="C49" s="36">
        <f>('Federalist2.eth Member Growth'!C51*'Federalist2.eth Rev aft Reward'!$N$3*'Federalist2.eth Rev aft Reward'!$N$4*$N$5*(1-$N$6))</f>
        <v>1234325.9209529809</v>
      </c>
      <c r="D49" s="36">
        <f>('Federalist2.eth Member Growth'!D51*'Federalist2.eth Rev aft Reward'!$N$3*'Federalist2.eth Rev aft Reward'!$N$4*$N$5*(1-$N$6))</f>
        <v>45261050.640721917</v>
      </c>
      <c r="E49" s="36">
        <f>('Federalist2.eth Member Growth'!E51*'Federalist2.eth Rev aft Reward'!$N$3*'Federalist2.eth Rev aft Reward'!$N$4*$N$5*(1-$N$6))</f>
        <v>1270677625.1934576</v>
      </c>
      <c r="F49" s="36">
        <f>('Federalist2.eth Member Growth'!F51*'Federalist2.eth Rev aft Reward'!$N$3*'Federalist2.eth Rev aft Reward'!$N$4*$N$5*(1-$N$6))</f>
        <v>28338733342.846649</v>
      </c>
      <c r="G49" s="36">
        <f>('Federalist2.eth Member Growth'!G51*'Federalist2.eth Rev aft Reward'!$N$3*'Federalist2.eth Rev aft Reward'!$N$4*$N$5*(1-$N$6))</f>
        <v>517217245042.23865</v>
      </c>
      <c r="H49" s="36">
        <f>('Federalist2.eth Member Growth'!H51*'Federalist2.eth Rev aft Reward'!$N$3*'Federalist2.eth Rev aft Reward'!$N$4*$N$5*(1-$N$6))</f>
        <v>7915443243298.1172</v>
      </c>
      <c r="I49" s="36">
        <f>('Federalist2.eth Member Growth'!I51*'Federalist2.eth Rev aft Reward'!$N$3*'Federalist2.eth Rev aft Reward'!$N$4*$N$5*(1-$N$6))</f>
        <v>103642172243111.75</v>
      </c>
      <c r="J49" s="36">
        <f>('Federalist2.eth Member Growth'!J51*'Federalist2.eth Rev aft Reward'!$N$3*'Federalist2.eth Rev aft Reward'!$N$4*$N$5*(1-$N$6))</f>
        <v>1180825763324488</v>
      </c>
      <c r="K49" s="36">
        <f>('Federalist2.eth Member Growth'!K51*'Federalist2.eth Rev aft Reward'!$N$3*'Federalist2.eth Rev aft Reward'!$N$4*$N$5*(1-$N$6))</f>
        <v>1.18747255799808E+16</v>
      </c>
    </row>
    <row r="50" spans="1:11" x14ac:dyDescent="0.2">
      <c r="A50" s="35">
        <v>46692</v>
      </c>
      <c r="B50" s="36">
        <f>('Federalist2.eth Member Growth'!B52*'Federalist2.eth Rev aft Reward'!$N$3*'Federalist2.eth Rev aft Reward'!$N$4*$N$5*(1-$N$6))</f>
        <v>27060.592068094607</v>
      </c>
      <c r="C50" s="36">
        <f>('Federalist2.eth Member Growth'!C52*'Federalist2.eth Rev aft Reward'!$N$3*'Federalist2.eth Rev aft Reward'!$N$4*$N$5*(1-$N$6))</f>
        <v>1481191.1051435769</v>
      </c>
      <c r="D50" s="36">
        <f>('Federalist2.eth Member Growth'!D52*'Federalist2.eth Rev aft Reward'!$N$3*'Federalist2.eth Rev aft Reward'!$N$4*$N$5*(1-$N$6))</f>
        <v>58839365.832938492</v>
      </c>
      <c r="E50" s="36">
        <f>('Federalist2.eth Member Growth'!E52*'Federalist2.eth Rev aft Reward'!$N$3*'Federalist2.eth Rev aft Reward'!$N$4*$N$5*(1-$N$6))</f>
        <v>1778948675.2708404</v>
      </c>
      <c r="F50" s="36">
        <f>('Federalist2.eth Member Growth'!F52*'Federalist2.eth Rev aft Reward'!$N$3*'Federalist2.eth Rev aft Reward'!$N$4*$N$5*(1-$N$6))</f>
        <v>42508100014.269974</v>
      </c>
      <c r="G50" s="36">
        <f>('Federalist2.eth Member Growth'!G52*'Federalist2.eth Rev aft Reward'!$N$3*'Federalist2.eth Rev aft Reward'!$N$4*$N$5*(1-$N$6))</f>
        <v>827547592067.58179</v>
      </c>
      <c r="H50" s="36">
        <f>('Federalist2.eth Member Growth'!H52*'Federalist2.eth Rev aft Reward'!$N$3*'Federalist2.eth Rev aft Reward'!$N$4*$N$5*(1-$N$6))</f>
        <v>13456253513606.801</v>
      </c>
      <c r="I50" s="36">
        <f>('Federalist2.eth Member Growth'!I52*'Federalist2.eth Rev aft Reward'!$N$3*'Federalist2.eth Rev aft Reward'!$N$4*$N$5*(1-$N$6))</f>
        <v>186555910037601.16</v>
      </c>
      <c r="J50" s="36">
        <f>('Federalist2.eth Member Growth'!J52*'Federalist2.eth Rev aft Reward'!$N$3*'Federalist2.eth Rev aft Reward'!$N$4*$N$5*(1-$N$6))</f>
        <v>2243568950316527.5</v>
      </c>
      <c r="K50" s="36">
        <f>('Federalist2.eth Member Growth'!K52*'Federalist2.eth Rev aft Reward'!$N$3*'Federalist2.eth Rev aft Reward'!$N$4*$N$5*(1-$N$6))</f>
        <v>2.37494511599616E+16</v>
      </c>
    </row>
    <row r="51" spans="1:11" x14ac:dyDescent="0.2">
      <c r="A51" s="35">
        <v>46722</v>
      </c>
      <c r="B51" s="36">
        <f>('Federalist2.eth Member Growth'!B53*'Federalist2.eth Rev aft Reward'!$N$3*'Federalist2.eth Rev aft Reward'!$N$4*$N$5*(1-$N$6))</f>
        <v>29766.65127490407</v>
      </c>
      <c r="C51" s="36">
        <f>('Federalist2.eth Member Growth'!C53*'Federalist2.eth Rev aft Reward'!$N$3*'Federalist2.eth Rev aft Reward'!$N$4*$N$5*(1-$N$6))</f>
        <v>1777429.3261722918</v>
      </c>
      <c r="D51" s="36">
        <f>('Federalist2.eth Member Growth'!D53*'Federalist2.eth Rev aft Reward'!$N$3*'Federalist2.eth Rev aft Reward'!$N$4*$N$5*(1-$N$6))</f>
        <v>76491175.582820028</v>
      </c>
      <c r="E51" s="36">
        <f>('Federalist2.eth Member Growth'!E53*'Federalist2.eth Rev aft Reward'!$N$3*'Federalist2.eth Rev aft Reward'!$N$4*$N$5*(1-$N$6))</f>
        <v>2490528145.3791766</v>
      </c>
      <c r="F51" s="36">
        <f>('Federalist2.eth Member Growth'!F53*'Federalist2.eth Rev aft Reward'!$N$3*'Federalist2.eth Rev aft Reward'!$N$4*$N$5*(1-$N$6))</f>
        <v>63762150021.404968</v>
      </c>
      <c r="G51" s="36">
        <f>('Federalist2.eth Member Growth'!G53*'Federalist2.eth Rev aft Reward'!$N$3*'Federalist2.eth Rev aft Reward'!$N$4*$N$5*(1-$N$6))</f>
        <v>1324076147308.1311</v>
      </c>
      <c r="H51" s="36">
        <f>('Federalist2.eth Member Growth'!H53*'Federalist2.eth Rev aft Reward'!$N$3*'Federalist2.eth Rev aft Reward'!$N$4*$N$5*(1-$N$6))</f>
        <v>22875630973131.559</v>
      </c>
      <c r="I51" s="36">
        <f>('Federalist2.eth Member Growth'!I53*'Federalist2.eth Rev aft Reward'!$N$3*'Federalist2.eth Rev aft Reward'!$N$4*$N$5*(1-$N$6))</f>
        <v>335800638067682.12</v>
      </c>
      <c r="J51" s="36">
        <f>('Federalist2.eth Member Growth'!J53*'Federalist2.eth Rev aft Reward'!$N$3*'Federalist2.eth Rev aft Reward'!$N$4*$N$5*(1-$N$6))</f>
        <v>4262781005601403</v>
      </c>
      <c r="K51" s="36">
        <f>('Federalist2.eth Member Growth'!K53*'Federalist2.eth Rev aft Reward'!$N$3*'Federalist2.eth Rev aft Reward'!$N$4*$N$5*(1-$N$6))</f>
        <v>4.74989023199232E+16</v>
      </c>
    </row>
    <row r="52" spans="1:11" x14ac:dyDescent="0.2">
      <c r="A52" s="35">
        <v>46753</v>
      </c>
      <c r="B52" s="36">
        <f>('Federalist2.eth Member Growth'!B54*'Federalist2.eth Rev aft Reward'!$N$3*'Federalist2.eth Rev aft Reward'!$N$4*$N$5*(1-$N$6))</f>
        <v>32743.316402394477</v>
      </c>
      <c r="C52" s="36">
        <f>('Federalist2.eth Member Growth'!C54*'Federalist2.eth Rev aft Reward'!$N$3*'Federalist2.eth Rev aft Reward'!$N$4*$N$5*(1-$N$6))</f>
        <v>2132915.1914067506</v>
      </c>
      <c r="D52" s="36">
        <f>('Federalist2.eth Member Growth'!D54*'Federalist2.eth Rev aft Reward'!$N$3*'Federalist2.eth Rev aft Reward'!$N$4*$N$5*(1-$N$6))</f>
        <v>99438528.257666051</v>
      </c>
      <c r="E52" s="36">
        <f>('Federalist2.eth Member Growth'!E54*'Federalist2.eth Rev aft Reward'!$N$3*'Federalist2.eth Rev aft Reward'!$N$4*$N$5*(1-$N$6))</f>
        <v>3486739403.5308466</v>
      </c>
      <c r="F52" s="36">
        <f>('Federalist2.eth Member Growth'!F54*'Federalist2.eth Rev aft Reward'!$N$3*'Federalist2.eth Rev aft Reward'!$N$4*$N$5*(1-$N$6))</f>
        <v>95643225032.107437</v>
      </c>
      <c r="G52" s="36">
        <f>('Federalist2.eth Member Growth'!G54*'Federalist2.eth Rev aft Reward'!$N$3*'Federalist2.eth Rev aft Reward'!$N$4*$N$5*(1-$N$6))</f>
        <v>2118521835693.0095</v>
      </c>
      <c r="H52" s="36">
        <f>('Federalist2.eth Member Growth'!H54*'Federalist2.eth Rev aft Reward'!$N$3*'Federalist2.eth Rev aft Reward'!$N$4*$N$5*(1-$N$6))</f>
        <v>38888572654323.648</v>
      </c>
      <c r="I52" s="36">
        <f>('Federalist2.eth Member Growth'!I54*'Federalist2.eth Rev aft Reward'!$N$3*'Federalist2.eth Rev aft Reward'!$N$4*$N$5*(1-$N$6))</f>
        <v>604441148521827.88</v>
      </c>
      <c r="J52" s="36">
        <f>('Federalist2.eth Member Growth'!J54*'Federalist2.eth Rev aft Reward'!$N$3*'Federalist2.eth Rev aft Reward'!$N$4*$N$5*(1-$N$6))</f>
        <v>8099283910642664</v>
      </c>
      <c r="K52" s="36">
        <f>('Federalist2.eth Member Growth'!K54*'Federalist2.eth Rev aft Reward'!$N$3*'Federalist2.eth Rev aft Reward'!$N$4*$N$5*(1-$N$6))</f>
        <v>9.49978046398464E+16</v>
      </c>
    </row>
    <row r="53" spans="1:11" x14ac:dyDescent="0.2">
      <c r="A53" s="35">
        <v>46784</v>
      </c>
      <c r="B53" s="36">
        <f>('Federalist2.eth Member Growth'!B55*'Federalist2.eth Rev aft Reward'!$N$3*'Federalist2.eth Rev aft Reward'!$N$4*$N$5*(1-$N$6))</f>
        <v>36017.648042633926</v>
      </c>
      <c r="C53" s="36">
        <f>('Federalist2.eth Member Growth'!C55*'Federalist2.eth Rev aft Reward'!$N$3*'Federalist2.eth Rev aft Reward'!$N$4*$N$5*(1-$N$6))</f>
        <v>2559498.2296881001</v>
      </c>
      <c r="D53" s="36">
        <f>('Federalist2.eth Member Growth'!D55*'Federalist2.eth Rev aft Reward'!$N$3*'Federalist2.eth Rev aft Reward'!$N$4*$N$5*(1-$N$6))</f>
        <v>129270086.73496588</v>
      </c>
      <c r="E53" s="36">
        <f>('Federalist2.eth Member Growth'!E55*'Federalist2.eth Rev aft Reward'!$N$3*'Federalist2.eth Rev aft Reward'!$N$4*$N$5*(1-$N$6))</f>
        <v>4881435164.9431849</v>
      </c>
      <c r="F53" s="36">
        <f>('Federalist2.eth Member Growth'!F55*'Federalist2.eth Rev aft Reward'!$N$3*'Federalist2.eth Rev aft Reward'!$N$4*$N$5*(1-$N$6))</f>
        <v>143464837548.16119</v>
      </c>
      <c r="G53" s="36">
        <f>('Federalist2.eth Member Growth'!G55*'Federalist2.eth Rev aft Reward'!$N$3*'Federalist2.eth Rev aft Reward'!$N$4*$N$5*(1-$N$6))</f>
        <v>3389634937108.8154</v>
      </c>
      <c r="H53" s="36">
        <f>('Federalist2.eth Member Growth'!H55*'Federalist2.eth Rev aft Reward'!$N$3*'Federalist2.eth Rev aft Reward'!$N$4*$N$5*(1-$N$6))</f>
        <v>66110573512350.211</v>
      </c>
      <c r="I53" s="36">
        <f>('Federalist2.eth Member Growth'!I55*'Federalist2.eth Rev aft Reward'!$N$3*'Federalist2.eth Rev aft Reward'!$N$4*$N$5*(1-$N$6))</f>
        <v>1087994067339289.9</v>
      </c>
      <c r="J53" s="36">
        <f>('Federalist2.eth Member Growth'!J55*'Federalist2.eth Rev aft Reward'!$N$3*'Federalist2.eth Rev aft Reward'!$N$4*$N$5*(1-$N$6))</f>
        <v>1.538863943022106E+16</v>
      </c>
      <c r="K53" s="36">
        <f>('Federalist2.eth Member Growth'!K55*'Federalist2.eth Rev aft Reward'!$N$3*'Federalist2.eth Rev aft Reward'!$N$4*$N$5*(1-$N$6))</f>
        <v>1.899956092796928E+17</v>
      </c>
    </row>
    <row r="54" spans="1:11" x14ac:dyDescent="0.2">
      <c r="A54" s="35">
        <v>46813</v>
      </c>
      <c r="B54" s="36">
        <f>('Federalist2.eth Member Growth'!B56*'Federalist2.eth Rev aft Reward'!$N$3*'Federalist2.eth Rev aft Reward'!$N$4*$N$5*(1-$N$6))</f>
        <v>39619.412846897321</v>
      </c>
      <c r="C54" s="36">
        <f>('Federalist2.eth Member Growth'!C56*'Federalist2.eth Rev aft Reward'!$N$3*'Federalist2.eth Rev aft Reward'!$N$4*$N$5*(1-$N$6))</f>
        <v>3071397.8756257202</v>
      </c>
      <c r="D54" s="36">
        <f>('Federalist2.eth Member Growth'!D56*'Federalist2.eth Rev aft Reward'!$N$3*'Federalist2.eth Rev aft Reward'!$N$4*$N$5*(1-$N$6))</f>
        <v>168051112.75545561</v>
      </c>
      <c r="E54" s="36">
        <f>('Federalist2.eth Member Growth'!E56*'Federalist2.eth Rev aft Reward'!$N$3*'Federalist2.eth Rev aft Reward'!$N$4*$N$5*(1-$N$6))</f>
        <v>6834009230.9204597</v>
      </c>
      <c r="F54" s="36">
        <f>('Federalist2.eth Member Growth'!F56*'Federalist2.eth Rev aft Reward'!$N$3*'Federalist2.eth Rev aft Reward'!$N$4*$N$5*(1-$N$6))</f>
        <v>215197256322.24176</v>
      </c>
      <c r="G54" s="36">
        <f>('Federalist2.eth Member Growth'!G56*'Federalist2.eth Rev aft Reward'!$N$3*'Federalist2.eth Rev aft Reward'!$N$4*$N$5*(1-$N$6))</f>
        <v>5423415899374.1055</v>
      </c>
      <c r="H54" s="36">
        <f>('Federalist2.eth Member Growth'!H56*'Federalist2.eth Rev aft Reward'!$N$3*'Federalist2.eth Rev aft Reward'!$N$4*$N$5*(1-$N$6))</f>
        <v>112387974970995.34</v>
      </c>
      <c r="I54" s="36">
        <f>('Federalist2.eth Member Growth'!I56*'Federalist2.eth Rev aft Reward'!$N$3*'Federalist2.eth Rev aft Reward'!$N$4*$N$5*(1-$N$6))</f>
        <v>1958389321210721.5</v>
      </c>
      <c r="J54" s="36">
        <f>('Federalist2.eth Member Growth'!J56*'Federalist2.eth Rev aft Reward'!$N$3*'Federalist2.eth Rev aft Reward'!$N$4*$N$5*(1-$N$6))</f>
        <v>2.9238414917420008E+16</v>
      </c>
      <c r="K54" s="36">
        <f>('Federalist2.eth Member Growth'!K56*'Federalist2.eth Rev aft Reward'!$N$3*'Federalist2.eth Rev aft Reward'!$N$4*$N$5*(1-$N$6))</f>
        <v>3.799912185593856E+17</v>
      </c>
    </row>
    <row r="55" spans="1:11" x14ac:dyDescent="0.2">
      <c r="A55" s="35">
        <v>46844</v>
      </c>
      <c r="B55" s="36">
        <f>('Federalist2.eth Member Growth'!B57*'Federalist2.eth Rev aft Reward'!$N$3*'Federalist2.eth Rev aft Reward'!$N$4*$N$5*(1-$N$6))</f>
        <v>43581.354131587061</v>
      </c>
      <c r="C55" s="36">
        <f>('Federalist2.eth Member Growth'!C57*'Federalist2.eth Rev aft Reward'!$N$3*'Federalist2.eth Rev aft Reward'!$N$4*$N$5*(1-$N$6))</f>
        <v>3685677.4507508641</v>
      </c>
      <c r="D55" s="36">
        <f>('Federalist2.eth Member Growth'!D57*'Federalist2.eth Rev aft Reward'!$N$3*'Federalist2.eth Rev aft Reward'!$N$4*$N$5*(1-$N$6))</f>
        <v>218466446.58209234</v>
      </c>
      <c r="E55" s="36">
        <f>('Federalist2.eth Member Growth'!E57*'Federalist2.eth Rev aft Reward'!$N$3*'Federalist2.eth Rev aft Reward'!$N$4*$N$5*(1-$N$6))</f>
        <v>9567612923.2886429</v>
      </c>
      <c r="F55" s="36">
        <f>('Federalist2.eth Member Growth'!F57*'Federalist2.eth Rev aft Reward'!$N$3*'Federalist2.eth Rev aft Reward'!$N$4*$N$5*(1-$N$6))</f>
        <v>322795884483.36267</v>
      </c>
      <c r="G55" s="36">
        <f>('Federalist2.eth Member Growth'!G57*'Federalist2.eth Rev aft Reward'!$N$3*'Federalist2.eth Rev aft Reward'!$N$4*$N$5*(1-$N$6))</f>
        <v>8677465438998.5684</v>
      </c>
      <c r="H55" s="36">
        <f>('Federalist2.eth Member Growth'!H57*'Federalist2.eth Rev aft Reward'!$N$3*'Federalist2.eth Rev aft Reward'!$N$4*$N$5*(1-$N$6))</f>
        <v>191059557450692.09</v>
      </c>
      <c r="I55" s="36">
        <f>('Federalist2.eth Member Growth'!I57*'Federalist2.eth Rev aft Reward'!$N$3*'Federalist2.eth Rev aft Reward'!$N$4*$N$5*(1-$N$6))</f>
        <v>3525100778179300</v>
      </c>
      <c r="J55" s="36">
        <f>('Federalist2.eth Member Growth'!J57*'Federalist2.eth Rev aft Reward'!$N$3*'Federalist2.eth Rev aft Reward'!$N$4*$N$5*(1-$N$6))</f>
        <v>5.5552988343098016E+16</v>
      </c>
      <c r="K55" s="36">
        <f>('Federalist2.eth Member Growth'!K57*'Federalist2.eth Rev aft Reward'!$N$3*'Federalist2.eth Rev aft Reward'!$N$4*$N$5*(1-$N$6))</f>
        <v>7.599824371187712E+17</v>
      </c>
    </row>
    <row r="56" spans="1:11" x14ac:dyDescent="0.2">
      <c r="A56" s="35">
        <v>46874</v>
      </c>
      <c r="B56" s="36">
        <f>('Federalist2.eth Member Growth'!B58*'Federalist2.eth Rev aft Reward'!$N$3*'Federalist2.eth Rev aft Reward'!$N$4*$N$5*(1-$N$6))</f>
        <v>47939.489544745775</v>
      </c>
      <c r="C56" s="36">
        <f>('Federalist2.eth Member Growth'!C58*'Federalist2.eth Rev aft Reward'!$N$3*'Federalist2.eth Rev aft Reward'!$N$4*$N$5*(1-$N$6))</f>
        <v>4422812.9409010373</v>
      </c>
      <c r="D56" s="36">
        <f>('Federalist2.eth Member Growth'!D58*'Federalist2.eth Rev aft Reward'!$N$3*'Federalist2.eth Rev aft Reward'!$N$4*$N$5*(1-$N$6))</f>
        <v>284006380.55672002</v>
      </c>
      <c r="E56" s="36">
        <f>('Federalist2.eth Member Growth'!E58*'Federalist2.eth Rev aft Reward'!$N$3*'Federalist2.eth Rev aft Reward'!$N$4*$N$5*(1-$N$6))</f>
        <v>13394658092.604097</v>
      </c>
      <c r="F56" s="36">
        <f>('Federalist2.eth Member Growth'!F58*'Federalist2.eth Rev aft Reward'!$N$3*'Federalist2.eth Rev aft Reward'!$N$4*$N$5*(1-$N$6))</f>
        <v>484193826725.04401</v>
      </c>
      <c r="G56" s="36">
        <f>('Federalist2.eth Member Growth'!G58*'Federalist2.eth Rev aft Reward'!$N$3*'Federalist2.eth Rev aft Reward'!$N$4*$N$5*(1-$N$6))</f>
        <v>13883944702397.711</v>
      </c>
      <c r="H56" s="36">
        <f>('Federalist2.eth Member Growth'!H58*'Federalist2.eth Rev aft Reward'!$N$3*'Federalist2.eth Rev aft Reward'!$N$4*$N$5*(1-$N$6))</f>
        <v>324801247666176.5</v>
      </c>
      <c r="I56" s="36">
        <f>('Federalist2.eth Member Growth'!I58*'Federalist2.eth Rev aft Reward'!$N$3*'Federalist2.eth Rev aft Reward'!$N$4*$N$5*(1-$N$6))</f>
        <v>6345181400722738</v>
      </c>
      <c r="J56" s="36">
        <f>('Federalist2.eth Member Growth'!J58*'Federalist2.eth Rev aft Reward'!$N$3*'Federalist2.eth Rev aft Reward'!$N$4*$N$5*(1-$N$6))</f>
        <v>1.0555067785188622E+17</v>
      </c>
      <c r="K56" s="36">
        <f>('Federalist2.eth Member Growth'!K58*'Federalist2.eth Rev aft Reward'!$N$3*'Federalist2.eth Rev aft Reward'!$N$4*$N$5*(1-$N$6))</f>
        <v>1.5199648742375424E+18</v>
      </c>
    </row>
    <row r="57" spans="1:11" x14ac:dyDescent="0.2">
      <c r="A57" s="35">
        <v>46905</v>
      </c>
      <c r="B57" s="36">
        <f>('Federalist2.eth Member Growth'!B59*'Federalist2.eth Rev aft Reward'!$N$3*'Federalist2.eth Rev aft Reward'!$N$4*$N$5*(1-$N$6))</f>
        <v>52733.438499220356</v>
      </c>
      <c r="C57" s="36">
        <f>('Federalist2.eth Member Growth'!C59*'Federalist2.eth Rev aft Reward'!$N$3*'Federalist2.eth Rev aft Reward'!$N$4*$N$5*(1-$N$6))</f>
        <v>5307375.529081244</v>
      </c>
      <c r="D57" s="36">
        <f>('Federalist2.eth Member Growth'!D59*'Federalist2.eth Rev aft Reward'!$N$3*'Federalist2.eth Rev aft Reward'!$N$4*$N$5*(1-$N$6))</f>
        <v>369208294.72373605</v>
      </c>
      <c r="E57" s="36">
        <f>('Federalist2.eth Member Growth'!E59*'Federalist2.eth Rev aft Reward'!$N$3*'Federalist2.eth Rev aft Reward'!$N$4*$N$5*(1-$N$6))</f>
        <v>18752521329.645737</v>
      </c>
      <c r="F57" s="36">
        <f>('Federalist2.eth Member Growth'!F59*'Federalist2.eth Rev aft Reward'!$N$3*'Federalist2.eth Rev aft Reward'!$N$4*$N$5*(1-$N$6))</f>
        <v>726290740087.56604</v>
      </c>
      <c r="G57" s="36">
        <f>('Federalist2.eth Member Growth'!G59*'Federalist2.eth Rev aft Reward'!$N$3*'Federalist2.eth Rev aft Reward'!$N$4*$N$5*(1-$N$6))</f>
        <v>22214311523836.336</v>
      </c>
      <c r="H57" s="36">
        <f>('Federalist2.eth Member Growth'!H59*'Federalist2.eth Rev aft Reward'!$N$3*'Federalist2.eth Rev aft Reward'!$N$4*$N$5*(1-$N$6))</f>
        <v>552162121032500.06</v>
      </c>
      <c r="I57" s="36">
        <f>('Federalist2.eth Member Growth'!I59*'Federalist2.eth Rev aft Reward'!$N$3*'Federalist2.eth Rev aft Reward'!$N$4*$N$5*(1-$N$6))</f>
        <v>1.142132652130093E+16</v>
      </c>
      <c r="J57" s="36">
        <f>('Federalist2.eth Member Growth'!J59*'Federalist2.eth Rev aft Reward'!$N$3*'Federalist2.eth Rev aft Reward'!$N$4*$N$5*(1-$N$6))</f>
        <v>2.0054628791858381E+17</v>
      </c>
      <c r="K57" s="36">
        <f>('Federalist2.eth Member Growth'!K59*'Federalist2.eth Rev aft Reward'!$N$3*'Federalist2.eth Rev aft Reward'!$N$4*$N$5*(1-$N$6))</f>
        <v>3.0399297484750848E+18</v>
      </c>
    </row>
    <row r="58" spans="1:11" x14ac:dyDescent="0.2">
      <c r="A58" s="35">
        <v>46935</v>
      </c>
      <c r="B58" s="36">
        <f>('Federalist2.eth Member Growth'!B60*'Federalist2.eth Rev aft Reward'!$N$3*'Federalist2.eth Rev aft Reward'!$N$4*$N$5*(1-$N$6))</f>
        <v>58006.782349142406</v>
      </c>
      <c r="C58" s="36">
        <f>('Federalist2.eth Member Growth'!C60*'Federalist2.eth Rev aft Reward'!$N$3*'Federalist2.eth Rev aft Reward'!$N$4*$N$5*(1-$N$6))</f>
        <v>6368850.6348974928</v>
      </c>
      <c r="D58" s="36">
        <f>('Federalist2.eth Member Growth'!D60*'Federalist2.eth Rev aft Reward'!$N$3*'Federalist2.eth Rev aft Reward'!$N$4*$N$5*(1-$N$6))</f>
        <v>479970783.14085692</v>
      </c>
      <c r="E58" s="36">
        <f>('Federalist2.eth Member Growth'!E60*'Federalist2.eth Rev aft Reward'!$N$3*'Federalist2.eth Rev aft Reward'!$N$4*$N$5*(1-$N$6))</f>
        <v>26253529861.504028</v>
      </c>
      <c r="F58" s="36">
        <f>('Federalist2.eth Member Growth'!F60*'Federalist2.eth Rev aft Reward'!$N$3*'Federalist2.eth Rev aft Reward'!$N$4*$N$5*(1-$N$6))</f>
        <v>1089436110131.3491</v>
      </c>
      <c r="G58" s="36">
        <f>('Federalist2.eth Member Growth'!G60*'Federalist2.eth Rev aft Reward'!$N$3*'Federalist2.eth Rev aft Reward'!$N$4*$N$5*(1-$N$6))</f>
        <v>35542898438138.141</v>
      </c>
      <c r="H58" s="36">
        <f>('Federalist2.eth Member Growth'!H60*'Federalist2.eth Rev aft Reward'!$N$3*'Federalist2.eth Rev aft Reward'!$N$4*$N$5*(1-$N$6))</f>
        <v>938675605755250.12</v>
      </c>
      <c r="I58" s="36">
        <f>('Federalist2.eth Member Growth'!I60*'Federalist2.eth Rev aft Reward'!$N$3*'Federalist2.eth Rev aft Reward'!$N$4*$N$5*(1-$N$6))</f>
        <v>2.0558387738341676E+16</v>
      </c>
      <c r="J58" s="36">
        <f>('Federalist2.eth Member Growth'!J60*'Federalist2.eth Rev aft Reward'!$N$3*'Federalist2.eth Rev aft Reward'!$N$4*$N$5*(1-$N$6))</f>
        <v>3.8103794704530925E+17</v>
      </c>
      <c r="K58" s="36">
        <f>('Federalist2.eth Member Growth'!K60*'Federalist2.eth Rev aft Reward'!$N$3*'Federalist2.eth Rev aft Reward'!$N$4*$N$5*(1-$N$6))</f>
        <v>6.0798594969501696E+18</v>
      </c>
    </row>
    <row r="59" spans="1:11" x14ac:dyDescent="0.2">
      <c r="A59" s="35">
        <v>46966</v>
      </c>
      <c r="B59" s="36">
        <f>('Federalist2.eth Member Growth'!B61*'Federalist2.eth Rev aft Reward'!$N$3*'Federalist2.eth Rev aft Reward'!$N$4*$N$5*(1-$N$6))</f>
        <v>63807.460584056651</v>
      </c>
      <c r="C59" s="36">
        <f>('Federalist2.eth Member Growth'!C61*'Federalist2.eth Rev aft Reward'!$N$3*'Federalist2.eth Rev aft Reward'!$N$4*$N$5*(1-$N$6))</f>
        <v>7642620.761876991</v>
      </c>
      <c r="D59" s="36">
        <f>('Federalist2.eth Member Growth'!D61*'Federalist2.eth Rev aft Reward'!$N$3*'Federalist2.eth Rev aft Reward'!$N$4*$N$5*(1-$N$6))</f>
        <v>623962018.08311415</v>
      </c>
      <c r="E59" s="36">
        <f>('Federalist2.eth Member Growth'!E61*'Federalist2.eth Rev aft Reward'!$N$3*'Federalist2.eth Rev aft Reward'!$N$4*$N$5*(1-$N$6))</f>
        <v>36754941806.105629</v>
      </c>
      <c r="F59" s="36">
        <f>('Federalist2.eth Member Growth'!F61*'Federalist2.eth Rev aft Reward'!$N$3*'Federalist2.eth Rev aft Reward'!$N$4*$N$5*(1-$N$6))</f>
        <v>1634154165197.0234</v>
      </c>
      <c r="G59" s="36">
        <f>('Federalist2.eth Member Growth'!G61*'Federalist2.eth Rev aft Reward'!$N$3*'Federalist2.eth Rev aft Reward'!$N$4*$N$5*(1-$N$6))</f>
        <v>56868637501021.031</v>
      </c>
      <c r="H59" s="36">
        <f>('Federalist2.eth Member Growth'!H61*'Federalist2.eth Rev aft Reward'!$N$3*'Federalist2.eth Rev aft Reward'!$N$4*$N$5*(1-$N$6))</f>
        <v>1595748529783925</v>
      </c>
      <c r="I59" s="36">
        <f>('Federalist2.eth Member Growth'!I61*'Federalist2.eth Rev aft Reward'!$N$3*'Federalist2.eth Rev aft Reward'!$N$4*$N$5*(1-$N$6))</f>
        <v>3.7005097929015016E+16</v>
      </c>
      <c r="J59" s="36">
        <f>('Federalist2.eth Member Growth'!J61*'Federalist2.eth Rev aft Reward'!$N$3*'Federalist2.eth Rev aft Reward'!$N$4*$N$5*(1-$N$6))</f>
        <v>7.2397209938608755E+17</v>
      </c>
      <c r="K59" s="36">
        <f>('Federalist2.eth Member Growth'!K61*'Federalist2.eth Rev aft Reward'!$N$3*'Federalist2.eth Rev aft Reward'!$N$4*$N$5*(1-$N$6))</f>
        <v>1.2159718993900339E+19</v>
      </c>
    </row>
    <row r="60" spans="1:11" x14ac:dyDescent="0.2">
      <c r="A60" s="35">
        <v>46997</v>
      </c>
      <c r="B60" s="36">
        <f>('Federalist2.eth Member Growth'!B62*'Federalist2.eth Rev aft Reward'!$N$3*'Federalist2.eth Rev aft Reward'!$N$4*$N$5*(1-$N$6))</f>
        <v>70188.206642462319</v>
      </c>
      <c r="C60" s="36">
        <f>('Federalist2.eth Member Growth'!C62*'Federalist2.eth Rev aft Reward'!$N$3*'Federalist2.eth Rev aft Reward'!$N$4*$N$5*(1-$N$6))</f>
        <v>9171144.9142523874</v>
      </c>
      <c r="D60" s="36">
        <f>('Federalist2.eth Member Growth'!D62*'Federalist2.eth Rev aft Reward'!$N$3*'Federalist2.eth Rev aft Reward'!$N$4*$N$5*(1-$N$6))</f>
        <v>811150623.5080483</v>
      </c>
      <c r="E60" s="36">
        <f>('Federalist2.eth Member Growth'!E62*'Federalist2.eth Rev aft Reward'!$N$3*'Federalist2.eth Rev aft Reward'!$N$4*$N$5*(1-$N$6))</f>
        <v>51456918528.547882</v>
      </c>
      <c r="F60" s="36">
        <f>('Federalist2.eth Member Growth'!F62*'Federalist2.eth Rev aft Reward'!$N$3*'Federalist2.eth Rev aft Reward'!$N$4*$N$5*(1-$N$6))</f>
        <v>2451231247795.5352</v>
      </c>
      <c r="G60" s="36">
        <f>('Federalist2.eth Member Growth'!G62*'Federalist2.eth Rev aft Reward'!$N$3*'Federalist2.eth Rev aft Reward'!$N$4*$N$5*(1-$N$6))</f>
        <v>90989820001633.656</v>
      </c>
      <c r="H60" s="36">
        <f>('Federalist2.eth Member Growth'!H62*'Federalist2.eth Rev aft Reward'!$N$3*'Federalist2.eth Rev aft Reward'!$N$4*$N$5*(1-$N$6))</f>
        <v>2712772500632672</v>
      </c>
      <c r="I60" s="36">
        <f>('Federalist2.eth Member Growth'!I62*'Federalist2.eth Rev aft Reward'!$N$3*'Federalist2.eth Rev aft Reward'!$N$4*$N$5*(1-$N$6))</f>
        <v>6.6609176272227024E+16</v>
      </c>
      <c r="J60" s="36">
        <f>('Federalist2.eth Member Growth'!J62*'Federalist2.eth Rev aft Reward'!$N$3*'Federalist2.eth Rev aft Reward'!$N$4*$N$5*(1-$N$6))</f>
        <v>1.3755469888335662E+18</v>
      </c>
      <c r="K60" s="36">
        <f>('Federalist2.eth Member Growth'!K62*'Federalist2.eth Rev aft Reward'!$N$3*'Federalist2.eth Rev aft Reward'!$N$4*$N$5*(1-$N$6))</f>
        <v>2.4319437987800678E+19</v>
      </c>
    </row>
    <row r="61" spans="1:11" x14ac:dyDescent="0.2">
      <c r="A61" s="35">
        <v>47027</v>
      </c>
      <c r="B61" s="36">
        <f>('Federalist2.eth Member Growth'!B63*'Federalist2.eth Rev aft Reward'!$N$3*'Federalist2.eth Rev aft Reward'!$N$4*$N$5*(1-$N$6))</f>
        <v>77207.027306708565</v>
      </c>
      <c r="C61" s="36">
        <f>('Federalist2.eth Member Growth'!C63*'Federalist2.eth Rev aft Reward'!$N$3*'Federalist2.eth Rev aft Reward'!$N$4*$N$5*(1-$N$6))</f>
        <v>11005373.897102866</v>
      </c>
      <c r="D61" s="36">
        <f>('Federalist2.eth Member Growth'!D63*'Federalist2.eth Rev aft Reward'!$N$3*'Federalist2.eth Rev aft Reward'!$N$4*$N$5*(1-$N$6))</f>
        <v>1054495810.560463</v>
      </c>
      <c r="E61" s="36">
        <f>('Federalist2.eth Member Growth'!E63*'Federalist2.eth Rev aft Reward'!$N$3*'Federalist2.eth Rev aft Reward'!$N$4*$N$5*(1-$N$6))</f>
        <v>72039685939.967041</v>
      </c>
      <c r="F61" s="36">
        <f>('Federalist2.eth Member Growth'!F63*'Federalist2.eth Rev aft Reward'!$N$3*'Federalist2.eth Rev aft Reward'!$N$4*$N$5*(1-$N$6))</f>
        <v>3676846871693.3027</v>
      </c>
      <c r="G61" s="36">
        <f>('Federalist2.eth Member Growth'!G63*'Federalist2.eth Rev aft Reward'!$N$3*'Federalist2.eth Rev aft Reward'!$N$4*$N$5*(1-$N$6))</f>
        <v>145583712002613.88</v>
      </c>
      <c r="H61" s="36">
        <f>('Federalist2.eth Member Growth'!H63*'Federalist2.eth Rev aft Reward'!$N$3*'Federalist2.eth Rev aft Reward'!$N$4*$N$5*(1-$N$6))</f>
        <v>4611713251075543</v>
      </c>
      <c r="I61" s="36">
        <f>('Federalist2.eth Member Growth'!I63*'Federalist2.eth Rev aft Reward'!$N$3*'Federalist2.eth Rev aft Reward'!$N$4*$N$5*(1-$N$6))</f>
        <v>1.1989651729000864E+17</v>
      </c>
      <c r="J61" s="36">
        <f>('Federalist2.eth Member Growth'!J63*'Federalist2.eth Rev aft Reward'!$N$3*'Federalist2.eth Rev aft Reward'!$N$4*$N$5*(1-$N$6))</f>
        <v>2.6135392787837757E+18</v>
      </c>
      <c r="K61" s="36">
        <f>('Federalist2.eth Member Growth'!K63*'Federalist2.eth Rev aft Reward'!$N$3*'Federalist2.eth Rev aft Reward'!$N$4*$N$5*(1-$N$6))</f>
        <v>4.8638875975601357E+19</v>
      </c>
    </row>
    <row r="62" spans="1:11" x14ac:dyDescent="0.2">
      <c r="A62" s="35">
        <v>47058</v>
      </c>
      <c r="B62" s="36">
        <f>('Federalist2.eth Member Growth'!B64*'Federalist2.eth Rev aft Reward'!$N$3*'Federalist2.eth Rev aft Reward'!$N$4*$N$5*(1-$N$6))</f>
        <v>84927.730037379428</v>
      </c>
      <c r="C62" s="36">
        <f>('Federalist2.eth Member Growth'!C64*'Federalist2.eth Rev aft Reward'!$N$3*'Federalist2.eth Rev aft Reward'!$N$4*$N$5*(1-$N$6))</f>
        <v>13206448.676523436</v>
      </c>
      <c r="D62" s="36">
        <f>('Federalist2.eth Member Growth'!D64*'Federalist2.eth Rev aft Reward'!$N$3*'Federalist2.eth Rev aft Reward'!$N$4*$N$5*(1-$N$6))</f>
        <v>1370844553.7286019</v>
      </c>
      <c r="E62" s="36">
        <f>('Federalist2.eth Member Growth'!E64*'Federalist2.eth Rev aft Reward'!$N$3*'Federalist2.eth Rev aft Reward'!$N$4*$N$5*(1-$N$6))</f>
        <v>100855560315.95386</v>
      </c>
      <c r="F62" s="36">
        <f>('Federalist2.eth Member Growth'!F64*'Federalist2.eth Rev aft Reward'!$N$3*'Federalist2.eth Rev aft Reward'!$N$4*$N$5*(1-$N$6))</f>
        <v>5515270307539.9551</v>
      </c>
      <c r="G62" s="36">
        <f>('Federalist2.eth Member Growth'!G64*'Federalist2.eth Rev aft Reward'!$N$3*'Federalist2.eth Rev aft Reward'!$N$4*$N$5*(1-$N$6))</f>
        <v>232933939204182.19</v>
      </c>
      <c r="H62" s="36">
        <f>('Federalist2.eth Member Growth'!H64*'Federalist2.eth Rev aft Reward'!$N$3*'Federalist2.eth Rev aft Reward'!$N$4*$N$5*(1-$N$6))</f>
        <v>7839912526828424</v>
      </c>
      <c r="I62" s="36">
        <f>('Federalist2.eth Member Growth'!I64*'Federalist2.eth Rev aft Reward'!$N$3*'Federalist2.eth Rev aft Reward'!$N$4*$N$5*(1-$N$6))</f>
        <v>2.1581373112201558E+17</v>
      </c>
      <c r="J62" s="36">
        <f>('Federalist2.eth Member Growth'!J64*'Federalist2.eth Rev aft Reward'!$N$3*'Federalist2.eth Rev aft Reward'!$N$4*$N$5*(1-$N$6))</f>
        <v>4.965724629689174E+18</v>
      </c>
      <c r="K62" s="36">
        <f>('Federalist2.eth Member Growth'!K64*'Federalist2.eth Rev aft Reward'!$N$3*'Federalist2.eth Rev aft Reward'!$N$4*$N$5*(1-$N$6))</f>
        <v>9.7277751951202714E+19</v>
      </c>
    </row>
    <row r="63" spans="1:11" x14ac:dyDescent="0.2">
      <c r="A63" s="35">
        <v>47088</v>
      </c>
      <c r="B63" s="36">
        <f>('Federalist2.eth Member Growth'!B65*'Federalist2.eth Rev aft Reward'!$N$3*'Federalist2.eth Rev aft Reward'!$N$4*$N$5*(1-$N$6))</f>
        <v>93420.503041117394</v>
      </c>
      <c r="C63" s="36">
        <f>('Federalist2.eth Member Growth'!C65*'Federalist2.eth Rev aft Reward'!$N$3*'Federalist2.eth Rev aft Reward'!$N$4*$N$5*(1-$N$6))</f>
        <v>15847738.411828123</v>
      </c>
      <c r="D63" s="36">
        <f>('Federalist2.eth Member Growth'!D65*'Federalist2.eth Rev aft Reward'!$N$3*'Federalist2.eth Rev aft Reward'!$N$4*$N$5*(1-$N$6))</f>
        <v>1782097919.8471823</v>
      </c>
      <c r="E63" s="36">
        <f>('Federalist2.eth Member Growth'!E65*'Federalist2.eth Rev aft Reward'!$N$3*'Federalist2.eth Rev aft Reward'!$N$4*$N$5*(1-$N$6))</f>
        <v>141197784442.33536</v>
      </c>
      <c r="F63" s="36">
        <f>('Federalist2.eth Member Growth'!F65*'Federalist2.eth Rev aft Reward'!$N$3*'Federalist2.eth Rev aft Reward'!$N$4*$N$5*(1-$N$6))</f>
        <v>8272905461309.9316</v>
      </c>
      <c r="G63" s="36">
        <f>('Federalist2.eth Member Growth'!G65*'Federalist2.eth Rev aft Reward'!$N$3*'Federalist2.eth Rev aft Reward'!$N$4*$N$5*(1-$N$6))</f>
        <v>372694302726691.62</v>
      </c>
      <c r="H63" s="36">
        <f>('Federalist2.eth Member Growth'!H65*'Federalist2.eth Rev aft Reward'!$N$3*'Federalist2.eth Rev aft Reward'!$N$4*$N$5*(1-$N$6))</f>
        <v>1.332785129560832E+16</v>
      </c>
      <c r="I63" s="36">
        <f>('Federalist2.eth Member Growth'!I65*'Federalist2.eth Rev aft Reward'!$N$3*'Federalist2.eth Rev aft Reward'!$N$4*$N$5*(1-$N$6))</f>
        <v>3.884647160196281E+17</v>
      </c>
      <c r="J63" s="36">
        <f>('Federalist2.eth Member Growth'!J65*'Federalist2.eth Rev aft Reward'!$N$3*'Federalist2.eth Rev aft Reward'!$N$4*$N$5*(1-$N$6))</f>
        <v>9.43487679640943E+18</v>
      </c>
      <c r="K63" s="36">
        <f>('Federalist2.eth Member Growth'!K65*'Federalist2.eth Rev aft Reward'!$N$3*'Federalist2.eth Rev aft Reward'!$N$4*$N$5*(1-$N$6))</f>
        <v>1.9455550390240543E+20</v>
      </c>
    </row>
    <row r="64" spans="1:11" x14ac:dyDescent="0.2">
      <c r="A64" s="35"/>
    </row>
  </sheetData>
  <mergeCells count="6">
    <mergeCell ref="L6:M6"/>
    <mergeCell ref="B1:K1"/>
    <mergeCell ref="B2:K2"/>
    <mergeCell ref="L3:M3"/>
    <mergeCell ref="L4:M4"/>
    <mergeCell ref="L5:M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4BC08-35EB-2444-8A56-73756CB37259}">
  <dimension ref="A1:N64"/>
  <sheetViews>
    <sheetView workbookViewId="0">
      <selection activeCell="K21" sqref="K21"/>
    </sheetView>
  </sheetViews>
  <sheetFormatPr baseColWidth="10" defaultRowHeight="16" x14ac:dyDescent="0.2"/>
  <cols>
    <col min="1" max="1" width="24.33203125" customWidth="1"/>
    <col min="2" max="6" width="23.83203125" style="36" customWidth="1"/>
    <col min="7" max="11" width="25.5" style="36" customWidth="1"/>
    <col min="12" max="12" width="16.83203125" style="2" customWidth="1"/>
    <col min="13" max="13" width="16.33203125" style="2" customWidth="1"/>
  </cols>
  <sheetData>
    <row r="1" spans="1:14" x14ac:dyDescent="0.2"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x14ac:dyDescent="0.2">
      <c r="B2" s="53" t="s">
        <v>70</v>
      </c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54" t="s">
        <v>61</v>
      </c>
      <c r="M3" s="54"/>
      <c r="N3">
        <v>30</v>
      </c>
    </row>
    <row r="4" spans="1:14" x14ac:dyDescent="0.2">
      <c r="A4" s="35">
        <v>45292</v>
      </c>
      <c r="B4" s="36">
        <f>'Federalist2.eth Rev aft Reward'!B4/'Federalist2.eth Limit'!B4</f>
        <v>1.125</v>
      </c>
      <c r="C4" s="36">
        <f>'Federalist2.eth Rev aft Reward'!C4/'Federalist2.eth Limit'!C4</f>
        <v>1.125</v>
      </c>
      <c r="D4" s="36">
        <f>'Federalist2.eth Rev aft Reward'!D4/'Federalist2.eth Limit'!D4</f>
        <v>1.125</v>
      </c>
      <c r="E4" s="36">
        <f>'Federalist2.eth Rev aft Reward'!E4/'Federalist2.eth Limit'!E4</f>
        <v>1.125</v>
      </c>
      <c r="F4" s="36">
        <f>'Federalist2.eth Rev aft Reward'!F4/'Federalist2.eth Limit'!F4</f>
        <v>1.125</v>
      </c>
      <c r="G4" s="36">
        <f>'Federalist2.eth Rev aft Reward'!G4/'Federalist2.eth Limit'!G4</f>
        <v>1.125</v>
      </c>
      <c r="H4" s="36">
        <f>'Federalist2.eth Rev aft Reward'!H4/'Federalist2.eth Limit'!H4</f>
        <v>1.125</v>
      </c>
      <c r="I4" s="36">
        <f>'Federalist2.eth Rev aft Reward'!I4/'Federalist2.eth Limit'!I4</f>
        <v>1.125</v>
      </c>
      <c r="J4" s="36">
        <f>'Federalist2.eth Rev aft Reward'!J4/'Federalist2.eth Limit'!J4</f>
        <v>1.125</v>
      </c>
      <c r="K4" s="36">
        <f>'Federalist2.eth Rev aft Reward'!K4/'Federalist2.eth Limit'!K4</f>
        <v>1.125</v>
      </c>
      <c r="L4" s="54" t="s">
        <v>62</v>
      </c>
      <c r="M4" s="54"/>
      <c r="N4">
        <v>0.3</v>
      </c>
    </row>
    <row r="5" spans="1:14" x14ac:dyDescent="0.2">
      <c r="A5" s="35">
        <v>45323</v>
      </c>
      <c r="B5" s="36">
        <f>'Federalist2.eth Rev aft Reward'!B5/'Federalist2.eth Limit'!B5</f>
        <v>0.58928571428571441</v>
      </c>
      <c r="C5" s="36">
        <f>'Federalist2.eth Rev aft Reward'!C5/'Federalist2.eth Limit'!C5</f>
        <v>0.61363636363636365</v>
      </c>
      <c r="D5" s="36">
        <f>'Federalist2.eth Rev aft Reward'!D5/'Federalist2.eth Limit'!D5</f>
        <v>0.63586956521739135</v>
      </c>
      <c r="E5" s="36">
        <f>'Federalist2.eth Rev aft Reward'!E5/'Federalist2.eth Limit'!E5</f>
        <v>0.65625</v>
      </c>
      <c r="F5" s="36">
        <f>'Federalist2.eth Rev aft Reward'!F5/'Federalist2.eth Limit'!F5</f>
        <v>0.67500000000000004</v>
      </c>
      <c r="G5" s="36">
        <f>'Federalist2.eth Rev aft Reward'!G5/'Federalist2.eth Limit'!G5</f>
        <v>0.69230769230769229</v>
      </c>
      <c r="H5" s="36">
        <f>'Federalist2.eth Rev aft Reward'!H5/'Federalist2.eth Limit'!H5</f>
        <v>0.70833333333333337</v>
      </c>
      <c r="I5" s="36">
        <f>'Federalist2.eth Rev aft Reward'!I5/'Federalist2.eth Limit'!I5</f>
        <v>0.7232142857142857</v>
      </c>
      <c r="J5" s="36">
        <f>'Federalist2.eth Rev aft Reward'!J5/'Federalist2.eth Limit'!J5</f>
        <v>0.73706896551724133</v>
      </c>
      <c r="K5" s="36">
        <f>'Federalist2.eth Rev aft Reward'!K5/'Federalist2.eth Limit'!K5</f>
        <v>0.75</v>
      </c>
      <c r="L5" s="54" t="s">
        <v>63</v>
      </c>
      <c r="M5" s="54"/>
      <c r="N5">
        <v>0.5</v>
      </c>
    </row>
    <row r="6" spans="1:14" x14ac:dyDescent="0.2">
      <c r="A6" s="35">
        <v>45352</v>
      </c>
      <c r="B6" s="36">
        <f>'Federalist2.eth Rev aft Reward'!B6/'Federalist2.eth Limit'!B6</f>
        <v>0.41125377643504546</v>
      </c>
      <c r="C6" s="36">
        <f>'Federalist2.eth Rev aft Reward'!C6/'Federalist2.eth Limit'!C6</f>
        <v>0.44505494505494503</v>
      </c>
      <c r="D6" s="36">
        <f>'Federalist2.eth Rev aft Reward'!D6/'Federalist2.eth Limit'!D6</f>
        <v>0.47650375939849626</v>
      </c>
      <c r="E6" s="36">
        <f>'Federalist2.eth Rev aft Reward'!E6/'Federalist2.eth Limit'!E6</f>
        <v>0.50573394495412849</v>
      </c>
      <c r="F6" s="36">
        <f>'Federalist2.eth Rev aft Reward'!F6/'Federalist2.eth Limit'!F6</f>
        <v>0.53289473684210531</v>
      </c>
      <c r="G6" s="36">
        <f>'Federalist2.eth Rev aft Reward'!G6/'Federalist2.eth Limit'!G6</f>
        <v>0.55813953488372092</v>
      </c>
      <c r="H6" s="36">
        <f>'Federalist2.eth Rev aft Reward'!H6/'Federalist2.eth Limit'!H6</f>
        <v>0.58161896243291589</v>
      </c>
      <c r="I6" s="36">
        <f>'Federalist2.eth Rev aft Reward'!I6/'Federalist2.eth Limit'!I6</f>
        <v>0.60347682119205293</v>
      </c>
      <c r="J6" s="36">
        <f>'Federalist2.eth Rev aft Reward'!J6/'Federalist2.eth Limit'!J6</f>
        <v>0.62384792626728114</v>
      </c>
      <c r="K6" s="36">
        <f>'Federalist2.eth Rev aft Reward'!K6/'Federalist2.eth Limit'!K6</f>
        <v>0.6428571428571429</v>
      </c>
      <c r="L6" s="54" t="s">
        <v>64</v>
      </c>
      <c r="M6" s="54"/>
      <c r="N6">
        <v>0.25</v>
      </c>
    </row>
    <row r="7" spans="1:14" x14ac:dyDescent="0.2">
      <c r="A7" s="35">
        <v>45383</v>
      </c>
      <c r="B7" s="36">
        <f>'Federalist2.eth Rev aft Reward'!B7/'Federalist2.eth Limit'!B7</f>
        <v>0.32264059469941825</v>
      </c>
      <c r="C7" s="36">
        <f>'Federalist2.eth Rev aft Reward'!C7/'Federalist2.eth Limit'!C7</f>
        <v>0.36214605067064071</v>
      </c>
      <c r="D7" s="36">
        <f>'Federalist2.eth Rev aft Reward'!D7/'Federalist2.eth Limit'!D7</f>
        <v>0.39948682721836115</v>
      </c>
      <c r="E7" s="36">
        <f>'Federalist2.eth Rev aft Reward'!E7/'Federalist2.eth Limit'!E7</f>
        <v>0.43454391891891891</v>
      </c>
      <c r="F7" s="36">
        <f>'Federalist2.eth Rev aft Reward'!F7/'Federalist2.eth Limit'!F7</f>
        <v>0.46730769230769231</v>
      </c>
      <c r="G7" s="36">
        <f>'Federalist2.eth Rev aft Reward'!G7/'Federalist2.eth Limit'!G7</f>
        <v>0.49783923941227304</v>
      </c>
      <c r="H7" s="36">
        <f>'Federalist2.eth Rev aft Reward'!H7/'Federalist2.eth Limit'!H7</f>
        <v>0.52624250214224499</v>
      </c>
      <c r="I7" s="36">
        <f>'Federalist2.eth Rev aft Reward'!I7/'Federalist2.eth Limit'!I7</f>
        <v>0.55264487870619949</v>
      </c>
      <c r="J7" s="36">
        <f>'Federalist2.eth Rev aft Reward'!J7/'Federalist2.eth Limit'!J7</f>
        <v>0.57718415737901119</v>
      </c>
      <c r="K7" s="36">
        <f>'Federalist2.eth Rev aft Reward'!K7/'Federalist2.eth Limit'!K7</f>
        <v>0.6</v>
      </c>
    </row>
    <row r="8" spans="1:14" x14ac:dyDescent="0.2">
      <c r="A8" s="35">
        <v>45413</v>
      </c>
      <c r="B8" s="36">
        <f>'Federalist2.eth Rev aft Reward'!B8/'Federalist2.eth Limit'!B8</f>
        <v>0.26979287808553515</v>
      </c>
      <c r="C8" s="36">
        <f>'Federalist2.eth Rev aft Reward'!C8/'Federalist2.eth Limit'!C8</f>
        <v>0.31348097183401413</v>
      </c>
      <c r="D8" s="36">
        <f>'Federalist2.eth Rev aft Reward'!D8/'Federalist2.eth Limit'!D8</f>
        <v>0.35531095531399631</v>
      </c>
      <c r="E8" s="36">
        <f>'Federalist2.eth Rev aft Reward'!E8/'Federalist2.eth Limit'!E8</f>
        <v>0.39484359011840381</v>
      </c>
      <c r="F8" s="36">
        <f>'Federalist2.eth Rev aft Reward'!F8/'Federalist2.eth Limit'!F8</f>
        <v>0.43187203791469192</v>
      </c>
      <c r="G8" s="36">
        <f>'Federalist2.eth Rev aft Reward'!G8/'Federalist2.eth Limit'!G8</f>
        <v>0.46634955976115772</v>
      </c>
      <c r="H8" s="36">
        <f>'Federalist2.eth Rev aft Reward'!H8/'Federalist2.eth Limit'!H8</f>
        <v>0.4983326792220672</v>
      </c>
      <c r="I8" s="36">
        <f>'Federalist2.eth Rev aft Reward'!I8/'Federalist2.eth Limit'!I8</f>
        <v>0.52793970388384237</v>
      </c>
      <c r="J8" s="36">
        <f>'Federalist2.eth Rev aft Reward'!J8/'Federalist2.eth Limit'!J8</f>
        <v>0.55532203203654384</v>
      </c>
      <c r="K8" s="36">
        <f>'Federalist2.eth Rev aft Reward'!K8/'Federalist2.eth Limit'!K8</f>
        <v>0.58064516129032262</v>
      </c>
    </row>
    <row r="9" spans="1:14" x14ac:dyDescent="0.2">
      <c r="A9" s="35">
        <v>45444</v>
      </c>
      <c r="B9" s="36">
        <f>'Federalist2.eth Rev aft Reward'!B9/'Federalist2.eth Limit'!B9</f>
        <v>0.23482572991636444</v>
      </c>
      <c r="C9" s="36">
        <f>'Federalist2.eth Rev aft Reward'!C9/'Federalist2.eth Limit'!C9</f>
        <v>0.28191163675034642</v>
      </c>
      <c r="D9" s="36">
        <f>'Federalist2.eth Rev aft Reward'!D9/'Federalist2.eth Limit'!D9</f>
        <v>0.32745660287722744</v>
      </c>
      <c r="E9" s="36">
        <f>'Federalist2.eth Rev aft Reward'!E9/'Federalist2.eth Limit'!E9</f>
        <v>0.37065543401552575</v>
      </c>
      <c r="F9" s="36">
        <f>'Federalist2.eth Rev aft Reward'!F9/'Federalist2.eth Limit'!F9</f>
        <v>0.41109022556390978</v>
      </c>
      <c r="G9" s="36">
        <f>'Federalist2.eth Rev aft Reward'!G9/'Federalist2.eth Limit'!G9</f>
        <v>0.44861450841517281</v>
      </c>
      <c r="H9" s="36">
        <f>'Federalist2.eth Rev aft Reward'!H9/'Federalist2.eth Limit'!H9</f>
        <v>0.48325620876592518</v>
      </c>
      <c r="I9" s="36">
        <f>'Federalist2.eth Rev aft Reward'!I9/'Federalist2.eth Limit'!I9</f>
        <v>0.51514590474122557</v>
      </c>
      <c r="J9" s="36">
        <f>'Federalist2.eth Rev aft Reward'!J9/'Federalist2.eth Limit'!J9</f>
        <v>0.54446786184848961</v>
      </c>
      <c r="K9" s="36">
        <f>'Federalist2.eth Rev aft Reward'!K9/'Federalist2.eth Limit'!K9</f>
        <v>0.5714285714285714</v>
      </c>
    </row>
    <row r="10" spans="1:14" x14ac:dyDescent="0.2">
      <c r="A10" s="35">
        <v>45474</v>
      </c>
      <c r="B10" s="36">
        <f>'Federalist2.eth Rev aft Reward'!B10/'Federalist2.eth Limit'!B10</f>
        <v>0.21007380651197288</v>
      </c>
      <c r="C10" s="36">
        <f>'Federalist2.eth Rev aft Reward'!C10/'Federalist2.eth Limit'!C10</f>
        <v>0.26008493095024549</v>
      </c>
      <c r="D10" s="36">
        <f>'Federalist2.eth Rev aft Reward'!D10/'Federalist2.eth Limit'!D10</f>
        <v>0.30883295496250635</v>
      </c>
      <c r="E10" s="36">
        <f>'Federalist2.eth Rev aft Reward'!E10/'Federalist2.eth Limit'!E10</f>
        <v>0.35511652522477316</v>
      </c>
      <c r="F10" s="36">
        <f>'Federalist2.eth Rev aft Reward'!F10/'Federalist2.eth Limit'!F10</f>
        <v>0.39831228751821274</v>
      </c>
      <c r="G10" s="36">
        <f>'Federalist2.eth Rev aft Reward'!G10/'Federalist2.eth Limit'!G10</f>
        <v>0.43819919198703139</v>
      </c>
      <c r="H10" s="36">
        <f>'Federalist2.eth Rev aft Reward'!H10/'Federalist2.eth Limit'!H10</f>
        <v>0.47480637943514392</v>
      </c>
      <c r="I10" s="36">
        <f>'Federalist2.eth Rev aft Reward'!I10/'Federalist2.eth Limit'!I10</f>
        <v>0.5083026132216073</v>
      </c>
      <c r="J10" s="36">
        <f>'Federalist2.eth Rev aft Reward'!J10/'Federalist2.eth Limit'!J10</f>
        <v>0.5389238326184338</v>
      </c>
      <c r="K10" s="36">
        <f>'Federalist2.eth Rev aft Reward'!K10/'Federalist2.eth Limit'!K10</f>
        <v>0.56692913385826771</v>
      </c>
    </row>
    <row r="11" spans="1:14" x14ac:dyDescent="0.2">
      <c r="A11" s="35">
        <v>45505</v>
      </c>
      <c r="B11" s="36">
        <f>'Federalist2.eth Rev aft Reward'!B11/'Federalist2.eth Limit'!B11</f>
        <v>0.19170410888333195</v>
      </c>
      <c r="C11" s="36">
        <f>'Federalist2.eth Rev aft Reward'!C11/'Federalist2.eth Limit'!C11</f>
        <v>0.24432133350814705</v>
      </c>
      <c r="D11" s="36">
        <f>'Federalist2.eth Rev aft Reward'!D11/'Federalist2.eth Limit'!D11</f>
        <v>0.29588815829941162</v>
      </c>
      <c r="E11" s="36">
        <f>'Federalist2.eth Rev aft Reward'!E11/'Federalist2.eth Limit'!E11</f>
        <v>0.34479178761544094</v>
      </c>
      <c r="F11" s="36">
        <f>'Federalist2.eth Rev aft Reward'!F11/'Federalist2.eth Limit'!F11</f>
        <v>0.39022601110229976</v>
      </c>
      <c r="G11" s="36">
        <f>'Federalist2.eth Rev aft Reward'!G11/'Federalist2.eth Limit'!G11</f>
        <v>0.43193169341933296</v>
      </c>
      <c r="H11" s="36">
        <f>'Federalist2.eth Rev aft Reward'!H11/'Federalist2.eth Limit'!H11</f>
        <v>0.46997251977013127</v>
      </c>
      <c r="I11" s="36">
        <f>'Federalist2.eth Rev aft Reward'!I11/'Federalist2.eth Limit'!I11</f>
        <v>0.50457877110929228</v>
      </c>
      <c r="J11" s="36">
        <f>'Federalist2.eth Rev aft Reward'!J11/'Federalist2.eth Limit'!J11</f>
        <v>0.53605102995125531</v>
      </c>
      <c r="K11" s="36">
        <f>'Federalist2.eth Rev aft Reward'!K11/'Federalist2.eth Limit'!K11</f>
        <v>0.56470588235294117</v>
      </c>
    </row>
    <row r="12" spans="1:14" x14ac:dyDescent="0.2">
      <c r="A12" s="35">
        <v>45536</v>
      </c>
      <c r="B12" s="36">
        <f>'Federalist2.eth Rev aft Reward'!B12/'Federalist2.eth Limit'!B12</f>
        <v>0.17758691496239676</v>
      </c>
      <c r="C12" s="36">
        <f>'Federalist2.eth Rev aft Reward'!C12/'Federalist2.eth Limit'!C12</f>
        <v>0.23257449531796812</v>
      </c>
      <c r="D12" s="36">
        <f>'Federalist2.eth Rev aft Reward'!D12/'Federalist2.eth Limit'!D12</f>
        <v>0.28664598501765143</v>
      </c>
      <c r="E12" s="36">
        <f>'Federalist2.eth Rev aft Reward'!E12/'Federalist2.eth Limit'!E12</f>
        <v>0.33777706878783448</v>
      </c>
      <c r="F12" s="36">
        <f>'Federalist2.eth Rev aft Reward'!F12/'Federalist2.eth Limit'!F12</f>
        <v>0.38501512701476187</v>
      </c>
      <c r="G12" s="36">
        <f>'Federalist2.eth Rev aft Reward'!G12/'Federalist2.eth Limit'!G12</f>
        <v>0.42810474394271614</v>
      </c>
      <c r="H12" s="36">
        <f>'Federalist2.eth Rev aft Reward'!H12/'Federalist2.eth Limit'!H12</f>
        <v>0.46717477587305972</v>
      </c>
      <c r="I12" s="36">
        <f>'Federalist2.eth Rev aft Reward'!I12/'Federalist2.eth Limit'!I12</f>
        <v>0.50253345053616527</v>
      </c>
      <c r="J12" s="36">
        <f>'Federalist2.eth Rev aft Reward'!J12/'Federalist2.eth Limit'!J12</f>
        <v>0.53455129610912511</v>
      </c>
      <c r="K12" s="36">
        <f>'Federalist2.eth Rev aft Reward'!K12/'Federalist2.eth Limit'!K12</f>
        <v>0.56360078277886494</v>
      </c>
    </row>
    <row r="13" spans="1:14" x14ac:dyDescent="0.2">
      <c r="A13" s="35">
        <v>45566</v>
      </c>
      <c r="B13" s="36">
        <f>'Federalist2.eth Rev aft Reward'!B13/'Federalist2.eth Limit'!B13</f>
        <v>0.16644415385711414</v>
      </c>
      <c r="C13" s="36">
        <f>'Federalist2.eth Rev aft Reward'!C13/'Federalist2.eth Limit'!C13</f>
        <v>0.22361508457768037</v>
      </c>
      <c r="D13" s="36">
        <f>'Federalist2.eth Rev aft Reward'!D13/'Federalist2.eth Limit'!D13</f>
        <v>0.27992028426350413</v>
      </c>
      <c r="E13" s="36">
        <f>'Federalist2.eth Rev aft Reward'!E13/'Federalist2.eth Limit'!E13</f>
        <v>0.33293880288581235</v>
      </c>
      <c r="F13" s="36">
        <f>'Federalist2.eth Rev aft Reward'!F13/'Federalist2.eth Limit'!F13</f>
        <v>0.38161783713916414</v>
      </c>
      <c r="G13" s="36">
        <f>'Federalist2.eth Rev aft Reward'!G13/'Federalist2.eth Limit'!G13</f>
        <v>0.42574714775175154</v>
      </c>
      <c r="H13" s="36">
        <f>'Federalist2.eth Rev aft Reward'!H13/'Federalist2.eth Limit'!H13</f>
        <v>0.46554454986370852</v>
      </c>
      <c r="I13" s="36">
        <f>'Federalist2.eth Rev aft Reward'!I13/'Federalist2.eth Limit'!I13</f>
        <v>0.5014043100755462</v>
      </c>
      <c r="J13" s="36">
        <f>'Federalist2.eth Rev aft Reward'!J13/'Federalist2.eth Limit'!J13</f>
        <v>0.53376532819726819</v>
      </c>
      <c r="K13" s="36">
        <f>'Federalist2.eth Rev aft Reward'!K13/'Federalist2.eth Limit'!K13</f>
        <v>0.56304985337243407</v>
      </c>
    </row>
    <row r="14" spans="1:14" x14ac:dyDescent="0.2">
      <c r="A14" s="35">
        <v>45597</v>
      </c>
      <c r="B14" s="36">
        <f>'Federalist2.eth Rev aft Reward'!B14/'Federalist2.eth Limit'!B14</f>
        <v>0.15746230434335592</v>
      </c>
      <c r="C14" s="36">
        <f>'Federalist2.eth Rev aft Reward'!C14/'Federalist2.eth Limit'!C14</f>
        <v>0.21665980701765675</v>
      </c>
      <c r="D14" s="36">
        <f>'Federalist2.eth Rev aft Reward'!D14/'Federalist2.eth Limit'!D14</f>
        <v>0.27495762909352295</v>
      </c>
      <c r="E14" s="36">
        <f>'Federalist2.eth Rev aft Reward'!E14/'Federalist2.eth Limit'!E14</f>
        <v>0.32956689951332907</v>
      </c>
      <c r="F14" s="36">
        <f>'Federalist2.eth Rev aft Reward'!F14/'Federalist2.eth Limit'!F14</f>
        <v>0.37938609015471247</v>
      </c>
      <c r="G14" s="36">
        <f>'Federalist2.eth Rev aft Reward'!G14/'Federalist2.eth Limit'!G14</f>
        <v>0.42428679117880846</v>
      </c>
      <c r="H14" s="36">
        <f>'Federalist2.eth Rev aft Reward'!H14/'Federalist2.eth Limit'!H14</f>
        <v>0.46459089724235325</v>
      </c>
      <c r="I14" s="36">
        <f>'Federalist2.eth Rev aft Reward'!I14/'Federalist2.eth Limit'!I14</f>
        <v>0.50077919960831607</v>
      </c>
      <c r="J14" s="36">
        <f>'Federalist2.eth Rev aft Reward'!J14/'Federalist2.eth Limit'!J14</f>
        <v>0.53335258850588407</v>
      </c>
      <c r="K14" s="36">
        <f>'Federalist2.eth Rev aft Reward'!K14/'Federalist2.eth Limit'!K14</f>
        <v>0.56277479237909134</v>
      </c>
    </row>
    <row r="15" spans="1:14" x14ac:dyDescent="0.2">
      <c r="A15" s="35">
        <v>45627</v>
      </c>
      <c r="B15" s="36">
        <f>'Federalist2.eth Rev aft Reward'!B15/'Federalist2.eth Limit'!B15</f>
        <v>0.1500988449889302</v>
      </c>
      <c r="C15" s="36">
        <f>'Federalist2.eth Rev aft Reward'!C15/'Federalist2.eth Limit'!C15</f>
        <v>0.2111859045972955</v>
      </c>
      <c r="D15" s="36">
        <f>'Federalist2.eth Rev aft Reward'!D15/'Federalist2.eth Limit'!D15</f>
        <v>0.27125832988128284</v>
      </c>
      <c r="E15" s="36">
        <f>'Federalist2.eth Rev aft Reward'!E15/'Federalist2.eth Limit'!E15</f>
        <v>0.3271999126348169</v>
      </c>
      <c r="F15" s="36">
        <f>'Federalist2.eth Rev aft Reward'!F15/'Federalist2.eth Limit'!F15</f>
        <v>0.37791270420692336</v>
      </c>
      <c r="G15" s="36">
        <f>'Federalist2.eth Rev aft Reward'!G15/'Federalist2.eth Limit'!G15</f>
        <v>0.42337914487933165</v>
      </c>
      <c r="H15" s="36">
        <f>'Federalist2.eth Rev aft Reward'!H15/'Federalist2.eth Limit'!H15</f>
        <v>0.46403174800896307</v>
      </c>
      <c r="I15" s="36">
        <f>'Federalist2.eth Rev aft Reward'!I15/'Federalist2.eth Limit'!I15</f>
        <v>0.50043258905064769</v>
      </c>
      <c r="J15" s="36">
        <f>'Federalist2.eth Rev aft Reward'!J15/'Federalist2.eth Limit'!J15</f>
        <v>0.53313561337023851</v>
      </c>
      <c r="K15" s="36">
        <f>'Federalist2.eth Rev aft Reward'!K15/'Federalist2.eth Limit'!K15</f>
        <v>0.56263736263736264</v>
      </c>
    </row>
    <row r="16" spans="1:14" x14ac:dyDescent="0.2">
      <c r="A16" s="35">
        <v>45658</v>
      </c>
      <c r="B16" s="36">
        <f>'Federalist2.eth Rev aft Reward'!B16/'Federalist2.eth Limit'!B16</f>
        <v>0.14397803567110454</v>
      </c>
      <c r="C16" s="36">
        <f>'Federalist2.eth Rev aft Reward'!C16/'Federalist2.eth Limit'!C16</f>
        <v>0.20683125101569808</v>
      </c>
      <c r="D16" s="36">
        <f>'Federalist2.eth Rev aft Reward'!D16/'Federalist2.eth Limit'!D16</f>
        <v>0.26847975645074268</v>
      </c>
      <c r="E16" s="36">
        <f>'Federalist2.eth Rev aft Reward'!E16/'Federalist2.eth Limit'!E16</f>
        <v>0.3255299177652487</v>
      </c>
      <c r="F16" s="36">
        <f>'Federalist2.eth Rev aft Reward'!F16/'Federalist2.eth Limit'!F16</f>
        <v>0.37693678832328475</v>
      </c>
      <c r="G16" s="36">
        <f>'Federalist2.eth Rev aft Reward'!G16/'Federalist2.eth Limit'!G16</f>
        <v>0.42281383531018285</v>
      </c>
      <c r="H16" s="36">
        <f>'Federalist2.eth Rev aft Reward'!H16/'Federalist2.eth Limit'!H16</f>
        <v>0.46370346496088771</v>
      </c>
      <c r="I16" s="36">
        <f>'Federalist2.eth Rev aft Reward'!I16/'Federalist2.eth Limit'!I16</f>
        <v>0.50024023487438107</v>
      </c>
      <c r="J16" s="36">
        <f>'Federalist2.eth Rev aft Reward'!J16/'Federalist2.eth Limit'!J16</f>
        <v>0.53302148682342387</v>
      </c>
      <c r="K16" s="36">
        <f>'Federalist2.eth Rev aft Reward'!K16/'Federalist2.eth Limit'!K16</f>
        <v>0.56256867293370771</v>
      </c>
    </row>
    <row r="17" spans="1:11" x14ac:dyDescent="0.2">
      <c r="A17" s="35">
        <v>45689</v>
      </c>
      <c r="B17" s="36">
        <f>'Federalist2.eth Rev aft Reward'!B17/'Federalist2.eth Limit'!B17</f>
        <v>0.13883136466769666</v>
      </c>
      <c r="C17" s="36">
        <f>'Federalist2.eth Rev aft Reward'!C17/'Federalist2.eth Limit'!C17</f>
        <v>0.20333723927064923</v>
      </c>
      <c r="D17" s="36">
        <f>'Federalist2.eth Rev aft Reward'!D17/'Federalist2.eth Limit'!D17</f>
        <v>0.26638082429398613</v>
      </c>
      <c r="E17" s="36">
        <f>'Federalist2.eth Rev aft Reward'!E17/'Federalist2.eth Limit'!E17</f>
        <v>0.32434746329379038</v>
      </c>
      <c r="F17" s="36">
        <f>'Federalist2.eth Rev aft Reward'!F17/'Federalist2.eth Limit'!F17</f>
        <v>0.37628897313275644</v>
      </c>
      <c r="G17" s="36">
        <f>'Federalist2.eth Rev aft Reward'!G17/'Federalist2.eth Limit'!G17</f>
        <v>0.42246128280397705</v>
      </c>
      <c r="H17" s="36">
        <f>'Federalist2.eth Rev aft Reward'!H17/'Federalist2.eth Limit'!H17</f>
        <v>0.46351057417301073</v>
      </c>
      <c r="I17" s="36">
        <f>'Federalist2.eth Rev aft Reward'!I17/'Federalist2.eth Limit'!I17</f>
        <v>0.50013343532503951</v>
      </c>
      <c r="J17" s="36">
        <f>'Federalist2.eth Rev aft Reward'!J17/'Federalist2.eth Limit'!J17</f>
        <v>0.53296143984338507</v>
      </c>
      <c r="K17" s="36">
        <f>'Federalist2.eth Rev aft Reward'!K17/'Federalist2.eth Limit'!K17</f>
        <v>0.56253433437099432</v>
      </c>
    </row>
    <row r="18" spans="1:11" x14ac:dyDescent="0.2">
      <c r="A18" s="35">
        <v>45717</v>
      </c>
      <c r="B18" s="36">
        <f>'Federalist2.eth Rev aft Reward'!B18/'Federalist2.eth Limit'!B18</f>
        <v>0.1344618172711762</v>
      </c>
      <c r="C18" s="36">
        <f>'Federalist2.eth Rev aft Reward'!C18/'Federalist2.eth Limit'!C18</f>
        <v>0.20051448734766558</v>
      </c>
      <c r="D18" s="36">
        <f>'Federalist2.eth Rev aft Reward'!D18/'Federalist2.eth Limit'!D18</f>
        <v>0.26478845953790303</v>
      </c>
      <c r="E18" s="36">
        <f>'Federalist2.eth Rev aft Reward'!E18/'Federalist2.eth Limit'!E18</f>
        <v>0.32350809870920832</v>
      </c>
      <c r="F18" s="36">
        <f>'Federalist2.eth Rev aft Reward'!F18/'Federalist2.eth Limit'!F18</f>
        <v>0.37585833198462237</v>
      </c>
      <c r="G18" s="36">
        <f>'Federalist2.eth Rev aft Reward'!G18/'Federalist2.eth Limit'!G18</f>
        <v>0.42224123589221385</v>
      </c>
      <c r="H18" s="36">
        <f>'Federalist2.eth Rev aft Reward'!H18/'Federalist2.eth Limit'!H18</f>
        <v>0.46339718394860829</v>
      </c>
      <c r="I18" s="36">
        <f>'Federalist2.eth Rev aft Reward'!I18/'Federalist2.eth Limit'!I18</f>
        <v>0.50007412194459022</v>
      </c>
      <c r="J18" s="36">
        <f>'Federalist2.eth Rev aft Reward'!J18/'Federalist2.eth Limit'!J18</f>
        <v>0.53292984160346812</v>
      </c>
      <c r="K18" s="36">
        <f>'Federalist2.eth Rev aft Reward'!K18/'Federalist2.eth Limit'!K18</f>
        <v>0.56251716666158025</v>
      </c>
    </row>
    <row r="19" spans="1:11" x14ac:dyDescent="0.2">
      <c r="A19" s="35">
        <v>45748</v>
      </c>
      <c r="B19" s="36">
        <f>'Federalist2.eth Rev aft Reward'!B19/'Federalist2.eth Limit'!B19</f>
        <v>0.13072154390107149</v>
      </c>
      <c r="C19" s="36">
        <f>'Federalist2.eth Rev aft Reward'!C19/'Federalist2.eth Limit'!C19</f>
        <v>0.19822137659413561</v>
      </c>
      <c r="D19" s="36">
        <f>'Federalist2.eth Rev aft Reward'!D19/'Federalist2.eth Limit'!D19</f>
        <v>0.26357645885393544</v>
      </c>
      <c r="E19" s="36">
        <f>'Federalist2.eth Rev aft Reward'!E19/'Federalist2.eth Limit'!E19</f>
        <v>0.32291120745132523</v>
      </c>
      <c r="F19" s="36">
        <f>'Federalist2.eth Rev aft Reward'!F19/'Federalist2.eth Limit'!F19</f>
        <v>0.37557178507293365</v>
      </c>
      <c r="G19" s="36">
        <f>'Federalist2.eth Rev aft Reward'!G19/'Federalist2.eth Limit'!G19</f>
        <v>0.42210382294092358</v>
      </c>
      <c r="H19" s="36">
        <f>'Federalist2.eth Rev aft Reward'!H19/'Federalist2.eth Limit'!H19</f>
        <v>0.46333050972825357</v>
      </c>
      <c r="I19" s="36">
        <f>'Federalist2.eth Rev aft Reward'!I19/'Federalist2.eth Limit'!I19</f>
        <v>0.50004117614516697</v>
      </c>
      <c r="J19" s="36">
        <f>'Federalist2.eth Rev aft Reward'!J19/'Federalist2.eth Limit'!J19</f>
        <v>0.53291321245577894</v>
      </c>
      <c r="K19" s="36">
        <f>'Federalist2.eth Rev aft Reward'!K19/'Federalist2.eth Limit'!K19</f>
        <v>1.10592</v>
      </c>
    </row>
    <row r="20" spans="1:11" x14ac:dyDescent="0.2">
      <c r="A20" s="35">
        <v>45778</v>
      </c>
      <c r="B20" s="36">
        <f>'Federalist2.eth Rev aft Reward'!B20/'Federalist2.eth Limit'!B20</f>
        <v>0.12749741017428307</v>
      </c>
      <c r="C20" s="36">
        <f>'Federalist2.eth Rev aft Reward'!C20/'Federalist2.eth Limit'!C20</f>
        <v>0.19635013768706588</v>
      </c>
      <c r="D20" s="36">
        <f>'Federalist2.eth Rev aft Reward'!D20/'Federalist2.eth Limit'!D20</f>
        <v>0.26265167416039858</v>
      </c>
      <c r="E20" s="36">
        <f>'Federalist2.eth Rev aft Reward'!E20/'Federalist2.eth Limit'!E20</f>
        <v>0.32248620330744548</v>
      </c>
      <c r="F20" s="36">
        <f>'Federalist2.eth Rev aft Reward'!F20/'Federalist2.eth Limit'!F20</f>
        <v>0.37538099640590444</v>
      </c>
      <c r="G20" s="36">
        <f>'Federalist2.eth Rev aft Reward'!G20/'Federalist2.eth Limit'!G20</f>
        <v>0.42201798525513806</v>
      </c>
      <c r="H20" s="36">
        <f>'Federalist2.eth Rev aft Reward'!H20/'Federalist2.eth Limit'!H20</f>
        <v>0.46329129856035928</v>
      </c>
      <c r="I20" s="36">
        <f>'Federalist2.eth Rev aft Reward'!I20/'Federalist2.eth Limit'!I20</f>
        <v>0.50002287479896301</v>
      </c>
      <c r="J20" s="36">
        <f>'Federalist2.eth Rev aft Reward'!J20/'Federalist2.eth Limit'!J20</f>
        <v>0.97348977079072052</v>
      </c>
      <c r="K20" s="36">
        <f>'Federalist2.eth Rev aft Reward'!K20/'Federalist2.eth Limit'!K20</f>
        <v>2.21184</v>
      </c>
    </row>
    <row r="21" spans="1:11" x14ac:dyDescent="0.2">
      <c r="A21" s="35">
        <v>45809</v>
      </c>
      <c r="B21" s="36">
        <f>'Federalist2.eth Rev aft Reward'!B21/'Federalist2.eth Limit'!B21</f>
        <v>0.12470136363639886</v>
      </c>
      <c r="C21" s="36">
        <f>'Federalist2.eth Rev aft Reward'!C21/'Federalist2.eth Limit'!C21</f>
        <v>0.19481754912386332</v>
      </c>
      <c r="D21" s="36">
        <f>'Federalist2.eth Rev aft Reward'!D21/'Federalist2.eth Limit'!D21</f>
        <v>0.26194470529811553</v>
      </c>
      <c r="E21" s="36">
        <f>'Federalist2.eth Rev aft Reward'!E21/'Federalist2.eth Limit'!E21</f>
        <v>0.32218331322486066</v>
      </c>
      <c r="F21" s="36">
        <f>'Federalist2.eth Rev aft Reward'!F21/'Federalist2.eth Limit'!F21</f>
        <v>0.37525391161334776</v>
      </c>
      <c r="G21" s="36">
        <f>'Federalist2.eth Rev aft Reward'!G21/'Federalist2.eth Limit'!G21</f>
        <v>0.42196435442769187</v>
      </c>
      <c r="H21" s="36">
        <f>'Federalist2.eth Rev aft Reward'!H21/'Federalist2.eth Limit'!H21</f>
        <v>0.4632682362675607</v>
      </c>
      <c r="I21" s="36">
        <f>'Federalist2.eth Rev aft Reward'!I21/'Federalist2.eth Limit'!I21</f>
        <v>0.73774515141181052</v>
      </c>
      <c r="J21" s="36">
        <f>'Federalist2.eth Rev aft Reward'!J21/'Federalist2.eth Limit'!J21</f>
        <v>1.8496305645023692</v>
      </c>
      <c r="K21" s="36">
        <f>'Federalist2.eth Rev aft Reward'!K21/'Federalist2.eth Limit'!K21</f>
        <v>4.4236800000000001</v>
      </c>
    </row>
    <row r="22" spans="1:11" x14ac:dyDescent="0.2">
      <c r="A22" s="35">
        <v>45839</v>
      </c>
      <c r="B22" s="36">
        <f>'Federalist2.eth Rev aft Reward'!B22/'Federalist2.eth Limit'!B22</f>
        <v>0.12226384251271624</v>
      </c>
      <c r="C22" s="36">
        <f>'Federalist2.eth Rev aft Reward'!C22/'Federalist2.eth Limit'!C22</f>
        <v>0.19355854983783477</v>
      </c>
      <c r="D22" s="36">
        <f>'Federalist2.eth Rev aft Reward'!D22/'Federalist2.eth Limit'!D22</f>
        <v>0.26140346751729282</v>
      </c>
      <c r="E22" s="36">
        <f>'Federalist2.eth Rev aft Reward'!E22/'Federalist2.eth Limit'!E22</f>
        <v>0.32196731128098277</v>
      </c>
      <c r="F22" s="36">
        <f>'Federalist2.eth Rev aft Reward'!F22/'Federalist2.eth Limit'!F22</f>
        <v>0.37516923621241877</v>
      </c>
      <c r="G22" s="36">
        <f>'Federalist2.eth Rev aft Reward'!G22/'Federalist2.eth Limit'!G22</f>
        <v>0.42193084208198545</v>
      </c>
      <c r="H22" s="36">
        <f>'Federalist2.eth Rev aft Reward'!H22/'Federalist2.eth Limit'!H22</f>
        <v>0.4746291002572855</v>
      </c>
      <c r="I22" s="36">
        <f>'Federalist2.eth Rev aft Reward'!I22/'Federalist2.eth Limit'!I22</f>
        <v>1.3279412725412589</v>
      </c>
      <c r="J22" s="36">
        <f>'Federalist2.eth Rev aft Reward'!J22/'Federalist2.eth Limit'!J22</f>
        <v>3.5142980725545012</v>
      </c>
      <c r="K22" s="36">
        <f>'Federalist2.eth Rev aft Reward'!K22/'Federalist2.eth Limit'!K22</f>
        <v>8.8473600000000001</v>
      </c>
    </row>
    <row r="23" spans="1:11" x14ac:dyDescent="0.2">
      <c r="A23" s="35">
        <v>45870</v>
      </c>
      <c r="B23" s="36">
        <f>'Federalist2.eth Rev aft Reward'!B23/'Federalist2.eth Limit'!B23</f>
        <v>0.12012916169919463</v>
      </c>
      <c r="C23" s="36">
        <f>'Federalist2.eth Rev aft Reward'!C23/'Federalist2.eth Limit'!C23</f>
        <v>0.19252174752472753</v>
      </c>
      <c r="D23" s="36">
        <f>'Federalist2.eth Rev aft Reward'!D23/'Federalist2.eth Limit'!D23</f>
        <v>0.26098865032330604</v>
      </c>
      <c r="E23" s="36">
        <f>'Federalist2.eth Rev aft Reward'!E23/'Federalist2.eth Limit'!E23</f>
        <v>0.32181320141730674</v>
      </c>
      <c r="F23" s="36">
        <f>'Federalist2.eth Rev aft Reward'!F23/'Federalist2.eth Limit'!F23</f>
        <v>0.37511280717178275</v>
      </c>
      <c r="G23" s="36">
        <f>'Federalist2.eth Rev aft Reward'!G23/'Federalist2.eth Limit'!G23</f>
        <v>0.42190989956891678</v>
      </c>
      <c r="H23" s="36">
        <f>'Federalist2.eth Rev aft Reward'!H23/'Federalist2.eth Limit'!H23</f>
        <v>0.80686947043738533</v>
      </c>
      <c r="I23" s="36">
        <f>'Federalist2.eth Rev aft Reward'!I23/'Federalist2.eth Limit'!I23</f>
        <v>2.3902942905742659</v>
      </c>
      <c r="J23" s="36">
        <f>'Federalist2.eth Rev aft Reward'!J23/'Federalist2.eth Limit'!J23</f>
        <v>6.677166337853552</v>
      </c>
      <c r="K23" s="36">
        <f>'Federalist2.eth Rev aft Reward'!K23/'Federalist2.eth Limit'!K23</f>
        <v>17.69472</v>
      </c>
    </row>
    <row r="24" spans="1:11" x14ac:dyDescent="0.2">
      <c r="A24" s="35">
        <v>45901</v>
      </c>
      <c r="B24" s="36">
        <f>'Federalist2.eth Rev aft Reward'!B24/'Federalist2.eth Limit'!B24</f>
        <v>0.11825221684945533</v>
      </c>
      <c r="C24" s="36">
        <f>'Federalist2.eth Rev aft Reward'!C24/'Federalist2.eth Limit'!C24</f>
        <v>0.19166619265491525</v>
      </c>
      <c r="D24" s="36">
        <f>'Federalist2.eth Rev aft Reward'!D24/'Federalist2.eth Limit'!D24</f>
        <v>0.26067045494832924</v>
      </c>
      <c r="E24" s="36">
        <f>'Federalist2.eth Rev aft Reward'!E24/'Federalist2.eth Limit'!E24</f>
        <v>0.32170321323661044</v>
      </c>
      <c r="F24" s="36">
        <f>'Federalist2.eth Rev aft Reward'!F24/'Federalist2.eth Limit'!F24</f>
        <v>0.37507519724093241</v>
      </c>
      <c r="G24" s="36">
        <f>'Federalist2.eth Rev aft Reward'!G24/'Federalist2.eth Limit'!G24</f>
        <v>0.42189681155393849</v>
      </c>
      <c r="H24" s="36">
        <f>'Federalist2.eth Rev aft Reward'!H24/'Federalist2.eth Limit'!H24</f>
        <v>1.3716780997435551</v>
      </c>
      <c r="I24" s="36">
        <f>'Federalist2.eth Rev aft Reward'!I24/'Federalist2.eth Limit'!I24</f>
        <v>4.3025297230336781</v>
      </c>
      <c r="J24" s="36">
        <f>'Federalist2.eth Rev aft Reward'!J24/'Federalist2.eth Limit'!J24</f>
        <v>12.68661604192175</v>
      </c>
      <c r="K24" s="36">
        <f>'Federalist2.eth Rev aft Reward'!K24/'Federalist2.eth Limit'!K24</f>
        <v>35.38944</v>
      </c>
    </row>
    <row r="25" spans="1:11" x14ac:dyDescent="0.2">
      <c r="A25" s="35">
        <v>45931</v>
      </c>
      <c r="B25" s="36">
        <f>'Federalist2.eth Rev aft Reward'!B25/'Federalist2.eth Limit'!B25</f>
        <v>0.11659608710844495</v>
      </c>
      <c r="C25" s="36">
        <f>'Federalist2.eth Rev aft Reward'!C25/'Federalist2.eth Limit'!C25</f>
        <v>0.19095901749396132</v>
      </c>
      <c r="D25" s="36">
        <f>'Federalist2.eth Rev aft Reward'!D25/'Federalist2.eth Limit'!D25</f>
        <v>0.26042621674814087</v>
      </c>
      <c r="E25" s="36">
        <f>'Federalist2.eth Rev aft Reward'!E25/'Federalist2.eth Limit'!E25</f>
        <v>0.32162469626941625</v>
      </c>
      <c r="F25" s="36">
        <f>'Federalist2.eth Rev aft Reward'!F25/'Federalist2.eth Limit'!F25</f>
        <v>0.37505012814328997</v>
      </c>
      <c r="G25" s="36">
        <f>'Federalist2.eth Rev aft Reward'!G25/'Federalist2.eth Limit'!G25</f>
        <v>0.65281994259190046</v>
      </c>
      <c r="H25" s="36">
        <f>'Federalist2.eth Rev aft Reward'!H25/'Federalist2.eth Limit'!H25</f>
        <v>2.3318527695640432</v>
      </c>
      <c r="I25" s="36">
        <f>'Federalist2.eth Rev aft Reward'!I25/'Federalist2.eth Limit'!I25</f>
        <v>7.7445535014606222</v>
      </c>
      <c r="J25" s="36">
        <f>'Federalist2.eth Rev aft Reward'!J25/'Federalist2.eth Limit'!J25</f>
        <v>24.104570479651318</v>
      </c>
      <c r="K25" s="36">
        <f>'Federalist2.eth Rev aft Reward'!K25/'Federalist2.eth Limit'!K25</f>
        <v>70.778880000000001</v>
      </c>
    </row>
    <row r="26" spans="1:11" x14ac:dyDescent="0.2">
      <c r="A26" s="35">
        <v>45962</v>
      </c>
      <c r="B26" s="36">
        <f>'Federalist2.eth Rev aft Reward'!B26/'Federalist2.eth Limit'!B26</f>
        <v>0.11513026294476614</v>
      </c>
      <c r="C26" s="36">
        <f>'Federalist2.eth Rev aft Reward'!C26/'Federalist2.eth Limit'!C26</f>
        <v>0.19037367892880175</v>
      </c>
      <c r="D26" s="36">
        <f>'Federalist2.eth Rev aft Reward'!D26/'Federalist2.eth Limit'!D26</f>
        <v>0.26023865242674282</v>
      </c>
      <c r="E26" s="36">
        <f>'Federalist2.eth Rev aft Reward'!E26/'Federalist2.eth Limit'!E26</f>
        <v>0.32156863618266784</v>
      </c>
      <c r="F26" s="36">
        <f>'Federalist2.eth Rev aft Reward'!F26/'Federalist2.eth Limit'!F26</f>
        <v>0.3750334172731748</v>
      </c>
      <c r="G26" s="36">
        <f>'Federalist2.eth Rev aft Reward'!G26/'Federalist2.eth Limit'!G26</f>
        <v>1.0445119081470406</v>
      </c>
      <c r="H26" s="36">
        <f>'Federalist2.eth Rev aft Reward'!H26/'Federalist2.eth Limit'!H26</f>
        <v>3.9641497082588741</v>
      </c>
      <c r="I26" s="36">
        <f>'Federalist2.eth Rev aft Reward'!I26/'Federalist2.eth Limit'!I26</f>
        <v>13.940196302629118</v>
      </c>
      <c r="J26" s="36">
        <f>'Federalist2.eth Rev aft Reward'!J26/'Federalist2.eth Limit'!J26</f>
        <v>45.798683911337505</v>
      </c>
      <c r="K26" s="36">
        <f>'Federalist2.eth Rev aft Reward'!K26/'Federalist2.eth Limit'!K26</f>
        <v>141.55776</v>
      </c>
    </row>
    <row r="27" spans="1:11" x14ac:dyDescent="0.2">
      <c r="A27" s="35">
        <v>45992</v>
      </c>
      <c r="B27" s="36">
        <f>'Federalist2.eth Rev aft Reward'!B27/'Federalist2.eth Limit'!B27</f>
        <v>0.11382931672229439</v>
      </c>
      <c r="C27" s="36">
        <f>'Federalist2.eth Rev aft Reward'!C27/'Federalist2.eth Limit'!C27</f>
        <v>0.18988863096646635</v>
      </c>
      <c r="D27" s="36">
        <f>'Federalist2.eth Rev aft Reward'!D27/'Federalist2.eth Limit'!D27</f>
        <v>0.26009455592486064</v>
      </c>
      <c r="E27" s="36">
        <f>'Federalist2.eth Rev aft Reward'!E27/'Federalist2.eth Limit'!E27</f>
        <v>0.32152860522708898</v>
      </c>
      <c r="F27" s="36">
        <f>'Federalist2.eth Rev aft Reward'!F27/'Federalist2.eth Limit'!F27</f>
        <v>0.37876752441063521</v>
      </c>
      <c r="G27" s="36">
        <f>'Federalist2.eth Rev aft Reward'!G27/'Federalist2.eth Limit'!G27</f>
        <v>1.6712190530352655</v>
      </c>
      <c r="H27" s="36">
        <f>'Federalist2.eth Rev aft Reward'!H27/'Federalist2.eth Limit'!H27</f>
        <v>6.7390545040400847</v>
      </c>
      <c r="I27" s="36">
        <f>'Federalist2.eth Rev aft Reward'!I27/'Federalist2.eth Limit'!I27</f>
        <v>25.092353344732413</v>
      </c>
      <c r="J27" s="36">
        <f>'Federalist2.eth Rev aft Reward'!J27/'Federalist2.eth Limit'!J27</f>
        <v>87.017499431541253</v>
      </c>
      <c r="K27" s="36">
        <f>'Federalist2.eth Rev aft Reward'!K27/'Federalist2.eth Limit'!K27</f>
        <v>283.11552</v>
      </c>
    </row>
    <row r="28" spans="1:11" x14ac:dyDescent="0.2">
      <c r="A28" s="35">
        <v>46023</v>
      </c>
      <c r="B28" s="36">
        <f>'Federalist2.eth Rev aft Reward'!B28/'Federalist2.eth Limit'!B28</f>
        <v>0.11267189201252137</v>
      </c>
      <c r="C28" s="36">
        <f>'Federalist2.eth Rev aft Reward'!C28/'Federalist2.eth Limit'!C28</f>
        <v>0.18948630842067518</v>
      </c>
      <c r="D28" s="36">
        <f>'Federalist2.eth Rev aft Reward'!D28/'Federalist2.eth Limit'!D28</f>
        <v>0.25998382100223644</v>
      </c>
      <c r="E28" s="36">
        <f>'Federalist2.eth Rev aft Reward'!E28/'Federalist2.eth Limit'!E28</f>
        <v>0.32150001778886411</v>
      </c>
      <c r="F28" s="36">
        <f>'Federalist2.eth Rev aft Reward'!F28/'Federalist2.eth Limit'!F28</f>
        <v>0.56815128661595282</v>
      </c>
      <c r="G28" s="36">
        <f>'Federalist2.eth Rev aft Reward'!G28/'Federalist2.eth Limit'!G28</f>
        <v>2.6739504848564244</v>
      </c>
      <c r="H28" s="36">
        <f>'Federalist2.eth Rev aft Reward'!H28/'Federalist2.eth Limit'!H28</f>
        <v>11.456392656868148</v>
      </c>
      <c r="I28" s="36">
        <f>'Federalist2.eth Rev aft Reward'!I28/'Federalist2.eth Limit'!I28</f>
        <v>45.166236020518348</v>
      </c>
      <c r="J28" s="36">
        <f>'Federalist2.eth Rev aft Reward'!J28/'Federalist2.eth Limit'!J28</f>
        <v>165.33324891992837</v>
      </c>
      <c r="K28" s="36">
        <f>'Federalist2.eth Rev aft Reward'!K28/'Federalist2.eth Limit'!K28</f>
        <v>566.23104000000001</v>
      </c>
    </row>
    <row r="29" spans="1:11" x14ac:dyDescent="0.2">
      <c r="A29" s="35">
        <v>46054</v>
      </c>
      <c r="B29" s="36">
        <f>'Federalist2.eth Rev aft Reward'!B29/'Federalist2.eth Limit'!B29</f>
        <v>0.11163992580806231</v>
      </c>
      <c r="C29" s="36">
        <f>'Federalist2.eth Rev aft Reward'!C29/'Federalist2.eth Limit'!C29</f>
        <v>0.18915233963400369</v>
      </c>
      <c r="D29" s="36">
        <f>'Federalist2.eth Rev aft Reward'!D29/'Federalist2.eth Limit'!D29</f>
        <v>0.25989870443369506</v>
      </c>
      <c r="E29" s="36">
        <f>'Federalist2.eth Rev aft Reward'!E29/'Federalist2.eth Limit'!E29</f>
        <v>0.32147960130226738</v>
      </c>
      <c r="F29" s="36">
        <f>'Federalist2.eth Rev aft Reward'!F29/'Federalist2.eth Limit'!F29</f>
        <v>0.85222692992392923</v>
      </c>
      <c r="G29" s="36">
        <f>'Federalist2.eth Rev aft Reward'!G29/'Federalist2.eth Limit'!G29</f>
        <v>4.2783207757702799</v>
      </c>
      <c r="H29" s="36">
        <f>'Federalist2.eth Rev aft Reward'!H29/'Federalist2.eth Limit'!H29</f>
        <v>19.475867516675848</v>
      </c>
      <c r="I29" s="36">
        <f>'Federalist2.eth Rev aft Reward'!I29/'Federalist2.eth Limit'!I29</f>
        <v>81.299224836933021</v>
      </c>
      <c r="J29" s="36">
        <f>'Federalist2.eth Rev aft Reward'!J29/'Federalist2.eth Limit'!J29</f>
        <v>314.13317294786384</v>
      </c>
      <c r="K29" s="36">
        <f>'Federalist2.eth Rev aft Reward'!K29/'Federalist2.eth Limit'!K29</f>
        <v>1132.46208</v>
      </c>
    </row>
    <row r="30" spans="1:11" x14ac:dyDescent="0.2">
      <c r="A30" s="35">
        <v>46082</v>
      </c>
      <c r="B30" s="36">
        <f>'Federalist2.eth Rev aft Reward'!B30/'Federalist2.eth Limit'!B30</f>
        <v>0.11071804323700027</v>
      </c>
      <c r="C30" s="36">
        <f>'Federalist2.eth Rev aft Reward'!C30/'Federalist2.eth Limit'!C30</f>
        <v>0.18887493027119767</v>
      </c>
      <c r="D30" s="36">
        <f>'Federalist2.eth Rev aft Reward'!D30/'Federalist2.eth Limit'!D30</f>
        <v>0.259833268065429</v>
      </c>
      <c r="E30" s="36">
        <f>'Federalist2.eth Rev aft Reward'!E30/'Federalist2.eth Limit'!E30</f>
        <v>0.32146501968506541</v>
      </c>
      <c r="F30" s="36">
        <f>'Federalist2.eth Rev aft Reward'!F30/'Federalist2.eth Limit'!F30</f>
        <v>1.278340394885894</v>
      </c>
      <c r="G30" s="36">
        <f>'Federalist2.eth Rev aft Reward'!G30/'Federalist2.eth Limit'!G30</f>
        <v>6.8453132412324491</v>
      </c>
      <c r="H30" s="36">
        <f>'Federalist2.eth Rev aft Reward'!H30/'Federalist2.eth Limit'!H30</f>
        <v>33.108974778348937</v>
      </c>
      <c r="I30" s="36">
        <f>'Federalist2.eth Rev aft Reward'!I30/'Federalist2.eth Limit'!I30</f>
        <v>146.33860470647946</v>
      </c>
      <c r="J30" s="36">
        <f>'Federalist2.eth Rev aft Reward'!J30/'Federalist2.eth Limit'!J30</f>
        <v>596.85302860094146</v>
      </c>
      <c r="K30" s="36">
        <f>'Federalist2.eth Rev aft Reward'!K30/'Federalist2.eth Limit'!K30</f>
        <v>2264.92416</v>
      </c>
    </row>
    <row r="31" spans="1:11" x14ac:dyDescent="0.2">
      <c r="A31" s="35">
        <v>46113</v>
      </c>
      <c r="B31" s="36">
        <f>'Federalist2.eth Rev aft Reward'!B31/'Federalist2.eth Limit'!B31</f>
        <v>0.10989308163990107</v>
      </c>
      <c r="C31" s="36">
        <f>'Federalist2.eth Rev aft Reward'!C31/'Federalist2.eth Limit'!C31</f>
        <v>0.18864437661439909</v>
      </c>
      <c r="D31" s="36">
        <f>'Federalist2.eth Rev aft Reward'!D31/'Federalist2.eth Limit'!D31</f>
        <v>0.25978295481524422</v>
      </c>
      <c r="E31" s="36">
        <f>'Federalist2.eth Rev aft Reward'!E31/'Federalist2.eth Limit'!E31</f>
        <v>0.32145460505404655</v>
      </c>
      <c r="F31" s="36">
        <f>'Federalist2.eth Rev aft Reward'!F31/'Federalist2.eth Limit'!F31</f>
        <v>1.9175105923288409</v>
      </c>
      <c r="G31" s="36">
        <f>'Federalist2.eth Rev aft Reward'!G31/'Federalist2.eth Limit'!G31</f>
        <v>10.952501185971919</v>
      </c>
      <c r="H31" s="36">
        <f>'Federalist2.eth Rev aft Reward'!H31/'Federalist2.eth Limit'!H31</f>
        <v>56.28525712319319</v>
      </c>
      <c r="I31" s="36">
        <f>'Federalist2.eth Rev aft Reward'!I31/'Federalist2.eth Limit'!I31</f>
        <v>263.409488471663</v>
      </c>
      <c r="J31" s="36">
        <f>'Federalist2.eth Rev aft Reward'!J31/'Federalist2.eth Limit'!J31</f>
        <v>1134.0207543417889</v>
      </c>
      <c r="K31" s="36">
        <f>'Federalist2.eth Rev aft Reward'!K31/'Federalist2.eth Limit'!K31</f>
        <v>4529.8483200000001</v>
      </c>
    </row>
    <row r="32" spans="1:11" x14ac:dyDescent="0.2">
      <c r="A32" s="35">
        <v>46143</v>
      </c>
      <c r="B32" s="36">
        <f>'Federalist2.eth Rev aft Reward'!B32/'Federalist2.eth Limit'!B32</f>
        <v>0.10915371277603786</v>
      </c>
      <c r="C32" s="36">
        <f>'Federalist2.eth Rev aft Reward'!C32/'Federalist2.eth Limit'!C32</f>
        <v>0.18845267809197305</v>
      </c>
      <c r="D32" s="36">
        <f>'Federalist2.eth Rev aft Reward'!D32/'Federalist2.eth Limit'!D32</f>
        <v>0.25974426557213814</v>
      </c>
      <c r="E32" s="36">
        <f>'Federalist2.eth Rev aft Reward'!E32/'Federalist2.eth Limit'!E32</f>
        <v>0.41673384795796126</v>
      </c>
      <c r="F32" s="36">
        <f>'Federalist2.eth Rev aft Reward'!F32/'Federalist2.eth Limit'!F32</f>
        <v>2.8762658884932617</v>
      </c>
      <c r="G32" s="36">
        <f>'Federalist2.eth Rev aft Reward'!G32/'Federalist2.eth Limit'!G32</f>
        <v>17.524001897555067</v>
      </c>
      <c r="H32" s="36">
        <f>'Federalist2.eth Rev aft Reward'!H32/'Federalist2.eth Limit'!H32</f>
        <v>95.684937109428432</v>
      </c>
      <c r="I32" s="36">
        <f>'Federalist2.eth Rev aft Reward'!I32/'Federalist2.eth Limit'!I32</f>
        <v>474.13707924899347</v>
      </c>
      <c r="J32" s="36">
        <f>'Federalist2.eth Rev aft Reward'!J32/'Federalist2.eth Limit'!J32</f>
        <v>2154.6394332493983</v>
      </c>
      <c r="K32" s="36">
        <f>'Federalist2.eth Rev aft Reward'!K32/'Federalist2.eth Limit'!K32</f>
        <v>9059.6966400000001</v>
      </c>
    </row>
    <row r="33" spans="1:11" x14ac:dyDescent="0.2">
      <c r="A33" s="35">
        <v>46174</v>
      </c>
      <c r="B33" s="36">
        <f>'Federalist2.eth Rev aft Reward'!B33/'Federalist2.eth Limit'!B33</f>
        <v>0.10849014025837564</v>
      </c>
      <c r="C33" s="36">
        <f>'Federalist2.eth Rev aft Reward'!C33/'Federalist2.eth Limit'!C33</f>
        <v>0.18829322668581258</v>
      </c>
      <c r="D33" s="36">
        <f>'Federalist2.eth Rev aft Reward'!D33/'Federalist2.eth Limit'!D33</f>
        <v>0.25971451245671756</v>
      </c>
      <c r="E33" s="36">
        <f>'Federalist2.eth Rev aft Reward'!E33/'Federalist2.eth Limit'!E33</f>
        <v>0.58342738714114561</v>
      </c>
      <c r="F33" s="36">
        <f>'Federalist2.eth Rev aft Reward'!F33/'Federalist2.eth Limit'!F33</f>
        <v>4.3143988327398919</v>
      </c>
      <c r="G33" s="36">
        <f>'Federalist2.eth Rev aft Reward'!G33/'Federalist2.eth Limit'!G33</f>
        <v>28.038403036088109</v>
      </c>
      <c r="H33" s="36">
        <f>'Federalist2.eth Rev aft Reward'!H33/'Federalist2.eth Limit'!H33</f>
        <v>162.6643930860283</v>
      </c>
      <c r="I33" s="36">
        <f>'Federalist2.eth Rev aft Reward'!I33/'Federalist2.eth Limit'!I33</f>
        <v>853.44674264818821</v>
      </c>
      <c r="J33" s="36">
        <f>'Federalist2.eth Rev aft Reward'!J33/'Federalist2.eth Limit'!J33</f>
        <v>4093.8149231738562</v>
      </c>
      <c r="K33" s="38">
        <f>'Federalist2.eth Rev aft Reward'!K33/'Federalist2.eth Limit'!K33</f>
        <v>18119.39328</v>
      </c>
    </row>
    <row r="34" spans="1:11" x14ac:dyDescent="0.2">
      <c r="A34" s="35">
        <v>46204</v>
      </c>
      <c r="B34" s="36">
        <f>'Federalist2.eth Rev aft Reward'!B34/'Federalist2.eth Limit'!B34</f>
        <v>0.10789385523030405</v>
      </c>
      <c r="C34" s="36">
        <f>'Federalist2.eth Rev aft Reward'!C34/'Federalist2.eth Limit'!C34</f>
        <v>0.18816055648614843</v>
      </c>
      <c r="D34" s="36">
        <f>'Federalist2.eth Rev aft Reward'!D34/'Federalist2.eth Limit'!D34</f>
        <v>0.25969163008275992</v>
      </c>
      <c r="E34" s="36">
        <f>'Federalist2.eth Rev aft Reward'!E34/'Federalist2.eth Limit'!E34</f>
        <v>0.81679834199760393</v>
      </c>
      <c r="F34" s="36">
        <f>'Federalist2.eth Rev aft Reward'!F34/'Federalist2.eth Limit'!F34</f>
        <v>6.4715982491098378</v>
      </c>
      <c r="G34" s="36">
        <f>'Federalist2.eth Rev aft Reward'!G34/'Federalist2.eth Limit'!G34</f>
        <v>44.861444857740977</v>
      </c>
      <c r="H34" s="36">
        <f>'Federalist2.eth Rev aft Reward'!H34/'Federalist2.eth Limit'!H34</f>
        <v>276.52946824624803</v>
      </c>
      <c r="I34" s="36">
        <f>'Federalist2.eth Rev aft Reward'!I34/'Federalist2.eth Limit'!I34</f>
        <v>1536.2041367667389</v>
      </c>
      <c r="J34" s="36">
        <f>'Federalist2.eth Rev aft Reward'!J34/'Federalist2.eth Limit'!J34</f>
        <v>7778.2483540303265</v>
      </c>
      <c r="K34" s="36">
        <f>'Federalist2.eth Rev aft Reward'!K34/'Federalist2.eth Limit'!K34</f>
        <v>36238.78656</v>
      </c>
    </row>
    <row r="35" spans="1:11" x14ac:dyDescent="0.2">
      <c r="A35" s="35">
        <v>46235</v>
      </c>
      <c r="B35" s="36">
        <f>'Federalist2.eth Rev aft Reward'!B35/'Federalist2.eth Limit'!B35</f>
        <v>0.10735743754705997</v>
      </c>
      <c r="C35" s="36">
        <f>'Federalist2.eth Rev aft Reward'!C35/'Federalist2.eth Limit'!C35</f>
        <v>0.18805014071710682</v>
      </c>
      <c r="D35" s="36">
        <f>'Federalist2.eth Rev aft Reward'!D35/'Federalist2.eth Limit'!D35</f>
        <v>0.25967403100021874</v>
      </c>
      <c r="E35" s="36">
        <f>'Federalist2.eth Rev aft Reward'!E35/'Federalist2.eth Limit'!E35</f>
        <v>1.1435176787966452</v>
      </c>
      <c r="F35" s="36">
        <f>'Federalist2.eth Rev aft Reward'!F35/'Federalist2.eth Limit'!F35</f>
        <v>9.7073973736647563</v>
      </c>
      <c r="G35" s="36">
        <f>'Federalist2.eth Rev aft Reward'!G35/'Federalist2.eth Limit'!G35</f>
        <v>71.778311772385578</v>
      </c>
      <c r="H35" s="36">
        <f>'Federalist2.eth Rev aft Reward'!H35/'Federalist2.eth Limit'!H35</f>
        <v>470.10009601862174</v>
      </c>
      <c r="I35" s="36">
        <f>'Federalist2.eth Rev aft Reward'!I35/'Federalist2.eth Limit'!I35</f>
        <v>2765.1674461801299</v>
      </c>
      <c r="J35" s="36">
        <f>'Federalist2.eth Rev aft Reward'!J35/'Federalist2.eth Limit'!J35</f>
        <v>14778.671872657616</v>
      </c>
      <c r="K35" s="36">
        <f>'Federalist2.eth Rev aft Reward'!K35/'Federalist2.eth Limit'!K35</f>
        <v>72477.573120000001</v>
      </c>
    </row>
    <row r="36" spans="1:11" x14ac:dyDescent="0.2">
      <c r="A36" s="35">
        <v>46266</v>
      </c>
      <c r="B36" s="36">
        <f>'Federalist2.eth Rev aft Reward'!B36/'Federalist2.eth Limit'!B36</f>
        <v>0.10687439281531677</v>
      </c>
      <c r="C36" s="36">
        <f>'Federalist2.eth Rev aft Reward'!C36/'Federalist2.eth Limit'!C36</f>
        <v>0.18795822651841973</v>
      </c>
      <c r="D36" s="36">
        <f>'Federalist2.eth Rev aft Reward'!D36/'Federalist2.eth Limit'!D36</f>
        <v>0.25966049486750037</v>
      </c>
      <c r="E36" s="36">
        <f>'Federalist2.eth Rev aft Reward'!E36/'Federalist2.eth Limit'!E36</f>
        <v>1.6009247503153037</v>
      </c>
      <c r="F36" s="36">
        <f>'Federalist2.eth Rev aft Reward'!F36/'Federalist2.eth Limit'!F36</f>
        <v>14.561096060497137</v>
      </c>
      <c r="G36" s="36">
        <f>'Federalist2.eth Rev aft Reward'!G36/'Federalist2.eth Limit'!G36</f>
        <v>114.84529883581691</v>
      </c>
      <c r="H36" s="36">
        <f>'Federalist2.eth Rev aft Reward'!H36/'Federalist2.eth Limit'!H36</f>
        <v>799.17016323165683</v>
      </c>
      <c r="I36" s="36">
        <f>'Federalist2.eth Rev aft Reward'!I36/'Federalist2.eth Limit'!I36</f>
        <v>4977.3014031242337</v>
      </c>
      <c r="J36" s="38">
        <f>'Federalist2.eth Rev aft Reward'!J36/'Federalist2.eth Limit'!J36</f>
        <v>28079.476558049475</v>
      </c>
      <c r="K36" s="36">
        <f>'Federalist2.eth Rev aft Reward'!K36/'Federalist2.eth Limit'!K36</f>
        <v>144955.14624</v>
      </c>
    </row>
    <row r="37" spans="1:11" x14ac:dyDescent="0.2">
      <c r="A37" s="35">
        <v>46296</v>
      </c>
      <c r="B37" s="36">
        <f>'Federalist2.eth Rev aft Reward'!B37/'Federalist2.eth Limit'!B37</f>
        <v>0.10643901791653136</v>
      </c>
      <c r="C37" s="36">
        <f>'Federalist2.eth Rev aft Reward'!C37/'Federalist2.eth Limit'!C37</f>
        <v>0.18788169996086607</v>
      </c>
      <c r="D37" s="36">
        <f>'Federalist2.eth Rev aft Reward'!D37/'Federalist2.eth Limit'!D37</f>
        <v>0.25965008341796714</v>
      </c>
      <c r="E37" s="36">
        <f>'Federalist2.eth Rev aft Reward'!E37/'Federalist2.eth Limit'!E37</f>
        <v>2.2412946504414246</v>
      </c>
      <c r="F37" s="36">
        <f>'Federalist2.eth Rev aft Reward'!F37/'Federalist2.eth Limit'!F37</f>
        <v>21.841644090745707</v>
      </c>
      <c r="G37" s="36">
        <f>'Federalist2.eth Rev aft Reward'!G37/'Federalist2.eth Limit'!G37</f>
        <v>183.75247813730707</v>
      </c>
      <c r="H37" s="36">
        <f>'Federalist2.eth Rev aft Reward'!H37/'Federalist2.eth Limit'!H37</f>
        <v>1358.5892774938163</v>
      </c>
      <c r="I37" s="36">
        <f>'Federalist2.eth Rev aft Reward'!I37/'Federalist2.eth Limit'!I37</f>
        <v>8959.1425256236216</v>
      </c>
      <c r="J37" s="36">
        <f>'Federalist2.eth Rev aft Reward'!J37/'Federalist2.eth Limit'!J37</f>
        <v>53351.005460293993</v>
      </c>
      <c r="K37" s="36">
        <f>'Federalist2.eth Rev aft Reward'!K37/'Federalist2.eth Limit'!K37</f>
        <v>289910.29248</v>
      </c>
    </row>
    <row r="38" spans="1:11" x14ac:dyDescent="0.2">
      <c r="A38" s="35">
        <v>46327</v>
      </c>
      <c r="B38" s="36">
        <f>'Federalist2.eth Rev aft Reward'!B38/'Federalist2.eth Limit'!B38</f>
        <v>0.10604628932716791</v>
      </c>
      <c r="C38" s="36">
        <f>'Federalist2.eth Rev aft Reward'!C38/'Federalist2.eth Limit'!C38</f>
        <v>0.18781797541520745</v>
      </c>
      <c r="D38" s="36">
        <f>'Federalist2.eth Rev aft Reward'!D38/'Federalist2.eth Limit'!D38</f>
        <v>0.25964207517875937</v>
      </c>
      <c r="E38" s="36">
        <f>'Federalist2.eth Rev aft Reward'!E38/'Federalist2.eth Limit'!E38</f>
        <v>3.1378125106179944</v>
      </c>
      <c r="F38" s="36">
        <f>'Federalist2.eth Rev aft Reward'!F38/'Federalist2.eth Limit'!F38</f>
        <v>32.762466136118555</v>
      </c>
      <c r="G38" s="36">
        <f>'Federalist2.eth Rev aft Reward'!G38/'Federalist2.eth Limit'!G38</f>
        <v>294.00396501969129</v>
      </c>
      <c r="H38" s="36">
        <f>'Federalist2.eth Rev aft Reward'!H38/'Federalist2.eth Limit'!H38</f>
        <v>2309.6017717394884</v>
      </c>
      <c r="I38" s="38">
        <f>'Federalist2.eth Rev aft Reward'!I38/'Federalist2.eth Limit'!I38</f>
        <v>16126.456546122519</v>
      </c>
      <c r="J38" s="36">
        <f>'Federalist2.eth Rev aft Reward'!J38/'Federalist2.eth Limit'!J38</f>
        <v>101366.91037455859</v>
      </c>
      <c r="K38" s="36">
        <f>'Federalist2.eth Rev aft Reward'!K38/'Federalist2.eth Limit'!K38</f>
        <v>579820.58496000001</v>
      </c>
    </row>
    <row r="39" spans="1:11" x14ac:dyDescent="0.2">
      <c r="A39" s="35">
        <v>46357</v>
      </c>
      <c r="B39" s="36">
        <f>'Federalist2.eth Rev aft Reward'!B39/'Federalist2.eth Limit'!B39</f>
        <v>0.1056917698142455</v>
      </c>
      <c r="C39" s="36">
        <f>'Federalist2.eth Rev aft Reward'!C39/'Federalist2.eth Limit'!C39</f>
        <v>0.18776490463875065</v>
      </c>
      <c r="D39" s="36">
        <f>'Federalist2.eth Rev aft Reward'!D39/'Federalist2.eth Limit'!D39</f>
        <v>0.32831528934973042</v>
      </c>
      <c r="E39" s="36">
        <f>'Federalist2.eth Rev aft Reward'!E39/'Federalist2.eth Limit'!E39</f>
        <v>4.3929375148651921</v>
      </c>
      <c r="F39" s="36">
        <f>'Federalist2.eth Rev aft Reward'!F39/'Federalist2.eth Limit'!F39</f>
        <v>49.143699204177821</v>
      </c>
      <c r="G39" s="36">
        <f>'Federalist2.eth Rev aft Reward'!G39/'Federalist2.eth Limit'!G39</f>
        <v>470.40634403150614</v>
      </c>
      <c r="H39" s="36">
        <f>'Federalist2.eth Rev aft Reward'!H39/'Federalist2.eth Limit'!H39</f>
        <v>3926.323011957129</v>
      </c>
      <c r="I39" s="38">
        <f>'Federalist2.eth Rev aft Reward'!I39/'Federalist2.eth Limit'!I39</f>
        <v>29027.621783020531</v>
      </c>
      <c r="J39" s="36">
        <f>'Federalist2.eth Rev aft Reward'!J39/'Federalist2.eth Limit'!J39</f>
        <v>192597.12971166131</v>
      </c>
      <c r="K39" s="36">
        <f>'Federalist2.eth Rev aft Reward'!K39/'Federalist2.eth Limit'!K39</f>
        <v>1159641.16992</v>
      </c>
    </row>
    <row r="40" spans="1:11" x14ac:dyDescent="0.2">
      <c r="A40" s="35">
        <v>46388</v>
      </c>
      <c r="B40" s="36">
        <f>'Federalist2.eth Rev aft Reward'!B40/'Federalist2.eth Limit'!B40</f>
        <v>0.10537153004190937</v>
      </c>
      <c r="C40" s="36">
        <f>'Federalist2.eth Rev aft Reward'!C40/'Federalist2.eth Limit'!C40</f>
        <v>0.18772070189677553</v>
      </c>
      <c r="D40" s="36">
        <f>'Federalist2.eth Rev aft Reward'!D40/'Federalist2.eth Limit'!D40</f>
        <v>0.4268098761546496</v>
      </c>
      <c r="E40" s="36">
        <f>'Federalist2.eth Rev aft Reward'!E40/'Federalist2.eth Limit'!E40</f>
        <v>6.1501125208112688</v>
      </c>
      <c r="F40" s="36">
        <f>'Federalist2.eth Rev aft Reward'!F40/'Federalist2.eth Limit'!F40</f>
        <v>73.715548806266753</v>
      </c>
      <c r="G40" s="36">
        <f>'Federalist2.eth Rev aft Reward'!G40/'Federalist2.eth Limit'!G40</f>
        <v>752.65015045040991</v>
      </c>
      <c r="H40" s="36">
        <f>'Federalist2.eth Rev aft Reward'!H40/'Federalist2.eth Limit'!H40</f>
        <v>6674.7491203271193</v>
      </c>
      <c r="I40" s="36">
        <f>'Federalist2.eth Rev aft Reward'!I40/'Federalist2.eth Limit'!I40</f>
        <v>52249.71920943696</v>
      </c>
      <c r="J40" s="36">
        <f>'Federalist2.eth Rev aft Reward'!J40/'Federalist2.eth Limit'!J40</f>
        <v>365934.54645215644</v>
      </c>
      <c r="K40" s="36">
        <f>'Federalist2.eth Rev aft Reward'!K40/'Federalist2.eth Limit'!K40</f>
        <v>2319282.33984</v>
      </c>
    </row>
    <row r="41" spans="1:11" x14ac:dyDescent="0.2">
      <c r="A41" s="35">
        <v>46419</v>
      </c>
      <c r="B41" s="36">
        <f>'Federalist2.eth Rev aft Reward'!B41/'Federalist2.eth Limit'!B41</f>
        <v>0.10508208235498225</v>
      </c>
      <c r="C41" s="36">
        <f>'Federalist2.eth Rev aft Reward'!C41/'Federalist2.eth Limit'!C41</f>
        <v>0.18768388217340679</v>
      </c>
      <c r="D41" s="36">
        <f>'Federalist2.eth Rev aft Reward'!D41/'Federalist2.eth Limit'!D41</f>
        <v>0.55485283900104443</v>
      </c>
      <c r="E41" s="36">
        <f>'Federalist2.eth Rev aft Reward'!E41/'Federalist2.eth Limit'!E41</f>
        <v>8.6101575291357761</v>
      </c>
      <c r="F41" s="36">
        <f>'Federalist2.eth Rev aft Reward'!F41/'Federalist2.eth Limit'!F41</f>
        <v>110.57332320940013</v>
      </c>
      <c r="G41" s="36">
        <f>'Federalist2.eth Rev aft Reward'!G41/'Federalist2.eth Limit'!G41</f>
        <v>1204.2402407206557</v>
      </c>
      <c r="H41" s="36">
        <f>'Federalist2.eth Rev aft Reward'!H41/'Federalist2.eth Limit'!H41</f>
        <v>11347.073504556101</v>
      </c>
      <c r="I41" s="36">
        <f>'Federalist2.eth Rev aft Reward'!I41/'Federalist2.eth Limit'!I41</f>
        <v>94049.49457698653</v>
      </c>
      <c r="J41" s="36">
        <f>'Federalist2.eth Rev aft Reward'!J41/'Federalist2.eth Limit'!J41</f>
        <v>695275.63825909712</v>
      </c>
      <c r="K41" s="36">
        <f>'Federalist2.eth Rev aft Reward'!K41/'Federalist2.eth Limit'!K41</f>
        <v>4638564.6796800001</v>
      </c>
    </row>
    <row r="42" spans="1:11" x14ac:dyDescent="0.2">
      <c r="A42" s="35">
        <v>46447</v>
      </c>
      <c r="B42" s="36">
        <f>'Federalist2.eth Rev aft Reward'!B42/'Federalist2.eth Limit'!B42</f>
        <v>0.10482032456694157</v>
      </c>
      <c r="C42" s="36">
        <f>'Federalist2.eth Rev aft Reward'!C42/'Federalist2.eth Limit'!C42</f>
        <v>0.18765321010218866</v>
      </c>
      <c r="D42" s="36">
        <f>'Federalist2.eth Rev aft Reward'!D42/'Federalist2.eth Limit'!D42</f>
        <v>0.72130869070135784</v>
      </c>
      <c r="E42" s="36">
        <f>'Federalist2.eth Rev aft Reward'!E42/'Federalist2.eth Limit'!E42</f>
        <v>12.054220540790084</v>
      </c>
      <c r="F42" s="36">
        <f>'Federalist2.eth Rev aft Reward'!F42/'Federalist2.eth Limit'!F42</f>
        <v>165.85998481410016</v>
      </c>
      <c r="G42" s="36">
        <f>'Federalist2.eth Rev aft Reward'!G42/'Federalist2.eth Limit'!G42</f>
        <v>1926.7843851530495</v>
      </c>
      <c r="H42" s="38">
        <f>'Federalist2.eth Rev aft Reward'!H42/'Federalist2.eth Limit'!H42</f>
        <v>19290.024957745372</v>
      </c>
      <c r="I42" s="36">
        <f>'Federalist2.eth Rev aft Reward'!I42/'Federalist2.eth Limit'!I42</f>
        <v>169289.09023857577</v>
      </c>
      <c r="J42" s="36">
        <f>'Federalist2.eth Rev aft Reward'!J42/'Federalist2.eth Limit'!J42</f>
        <v>1321023.7126922845</v>
      </c>
      <c r="K42" s="36">
        <f>'Federalist2.eth Rev aft Reward'!K42/'Federalist2.eth Limit'!K42</f>
        <v>9277129.3593600001</v>
      </c>
    </row>
    <row r="43" spans="1:11" x14ac:dyDescent="0.2">
      <c r="A43" s="35">
        <v>46478</v>
      </c>
      <c r="B43" s="36">
        <f>'Federalist2.eth Rev aft Reward'!B43/'Federalist2.eth Limit'!B43</f>
        <v>0.10458349201469613</v>
      </c>
      <c r="C43" s="36">
        <f>'Federalist2.eth Rev aft Reward'!C43/'Federalist2.eth Limit'!C43</f>
        <v>0.18762765769986897</v>
      </c>
      <c r="D43" s="36">
        <f>'Federalist2.eth Rev aft Reward'!D43/'Federalist2.eth Limit'!D43</f>
        <v>0.93770129791176526</v>
      </c>
      <c r="E43" s="36">
        <f>'Federalist2.eth Rev aft Reward'!E43/'Federalist2.eth Limit'!E43</f>
        <v>16.875908757106121</v>
      </c>
      <c r="F43" s="36">
        <f>'Federalist2.eth Rev aft Reward'!F43/'Federalist2.eth Limit'!F43</f>
        <v>248.78997722115025</v>
      </c>
      <c r="G43" s="36">
        <f>'Federalist2.eth Rev aft Reward'!G43/'Federalist2.eth Limit'!G43</f>
        <v>3082.8550162448792</v>
      </c>
      <c r="H43" s="36">
        <f>'Federalist2.eth Rev aft Reward'!H43/'Federalist2.eth Limit'!H43</f>
        <v>32793.042428167137</v>
      </c>
      <c r="I43" s="36">
        <f>'Federalist2.eth Rev aft Reward'!I43/'Federalist2.eth Limit'!I43</f>
        <v>304720.36242943635</v>
      </c>
      <c r="J43" s="36">
        <f>'Federalist2.eth Rev aft Reward'!J43/'Federalist2.eth Limit'!J43</f>
        <v>2509945.0541153406</v>
      </c>
      <c r="K43" s="36">
        <f>'Federalist2.eth Rev aft Reward'!K43/'Federalist2.eth Limit'!K43</f>
        <v>18554258.71872</v>
      </c>
    </row>
    <row r="44" spans="1:11" x14ac:dyDescent="0.2">
      <c r="A44" s="35">
        <v>46508</v>
      </c>
      <c r="B44" s="36">
        <f>'Federalist2.eth Rev aft Reward'!B44/'Federalist2.eth Limit'!B44</f>
        <v>0.10436911648179251</v>
      </c>
      <c r="C44" s="36">
        <f>'Federalist2.eth Rev aft Reward'!C44/'Federalist2.eth Limit'!C44</f>
        <v>0.18760636934645428</v>
      </c>
      <c r="D44" s="36">
        <f>'Federalist2.eth Rev aft Reward'!D44/'Federalist2.eth Limit'!D44</f>
        <v>1.2190116872852947</v>
      </c>
      <c r="E44" s="36">
        <f>'Federalist2.eth Rev aft Reward'!E44/'Federalist2.eth Limit'!E44</f>
        <v>23.626272259948568</v>
      </c>
      <c r="F44" s="36">
        <f>'Federalist2.eth Rev aft Reward'!F44/'Federalist2.eth Limit'!F44</f>
        <v>373.18496583172538</v>
      </c>
      <c r="G44" s="36">
        <f>'Federalist2.eth Rev aft Reward'!G44/'Federalist2.eth Limit'!G44</f>
        <v>4932.5680259918072</v>
      </c>
      <c r="H44" s="36">
        <f>'Federalist2.eth Rev aft Reward'!H44/'Federalist2.eth Limit'!H44</f>
        <v>55748.172127884129</v>
      </c>
      <c r="I44" s="36">
        <f>'Federalist2.eth Rev aft Reward'!I44/'Federalist2.eth Limit'!I44</f>
        <v>548496.6523729855</v>
      </c>
      <c r="J44" s="36">
        <f>'Federalist2.eth Rev aft Reward'!J44/'Federalist2.eth Limit'!J44</f>
        <v>4768895.6028191466</v>
      </c>
      <c r="K44" s="36">
        <f>'Federalist2.eth Rev aft Reward'!K44/'Federalist2.eth Limit'!K44</f>
        <v>37108517.43744</v>
      </c>
    </row>
    <row r="45" spans="1:11" x14ac:dyDescent="0.2">
      <c r="A45" s="35">
        <v>46539</v>
      </c>
      <c r="B45" s="36">
        <f>'Federalist2.eth Rev aft Reward'!B45/'Federalist2.eth Limit'!B45</f>
        <v>0.10417499085806868</v>
      </c>
      <c r="C45" s="36">
        <f>'Federalist2.eth Rev aft Reward'!C45/'Federalist2.eth Limit'!C45</f>
        <v>0.18758863274177243</v>
      </c>
      <c r="D45" s="36">
        <f>'Federalist2.eth Rev aft Reward'!D45/'Federalist2.eth Limit'!D45</f>
        <v>1.5847151934708834</v>
      </c>
      <c r="E45" s="36">
        <f>'Federalist2.eth Rev aft Reward'!E45/'Federalist2.eth Limit'!E45</f>
        <v>33.07678116392799</v>
      </c>
      <c r="F45" s="36">
        <f>'Federalist2.eth Rev aft Reward'!F45/'Federalist2.eth Limit'!F45</f>
        <v>559.77744874758821</v>
      </c>
      <c r="G45" s="36">
        <f>'Federalist2.eth Rev aft Reward'!G45/'Federalist2.eth Limit'!G45</f>
        <v>7892.1088415868926</v>
      </c>
      <c r="H45" s="36">
        <f>'Federalist2.eth Rev aft Reward'!H45/'Federalist2.eth Limit'!H45</f>
        <v>94771.89261740302</v>
      </c>
      <c r="I45" s="36">
        <f>'Federalist2.eth Rev aft Reward'!I45/'Federalist2.eth Limit'!I45</f>
        <v>987293.97427137382</v>
      </c>
      <c r="J45" s="36">
        <f>'Federalist2.eth Rev aft Reward'!J45/'Federalist2.eth Limit'!J45</f>
        <v>9060901.6453563776</v>
      </c>
      <c r="K45" s="36">
        <f>'Federalist2.eth Rev aft Reward'!K45/'Federalist2.eth Limit'!K45</f>
        <v>74217034.874880001</v>
      </c>
    </row>
    <row r="46" spans="1:11" x14ac:dyDescent="0.2">
      <c r="A46" s="35">
        <v>46569</v>
      </c>
      <c r="B46" s="36">
        <f>'Federalist2.eth Rev aft Reward'!B46/'Federalist2.eth Limit'!B46</f>
        <v>0.1039991386142529</v>
      </c>
      <c r="C46" s="36">
        <f>'Federalist2.eth Rev aft Reward'!C46/'Federalist2.eth Limit'!C46</f>
        <v>0.18757385479951849</v>
      </c>
      <c r="D46" s="36">
        <f>'Federalist2.eth Rev aft Reward'!D46/'Federalist2.eth Limit'!D46</f>
        <v>2.0601297515121484</v>
      </c>
      <c r="E46" s="36">
        <f>'Federalist2.eth Rev aft Reward'!E46/'Federalist2.eth Limit'!E46</f>
        <v>46.307493629499184</v>
      </c>
      <c r="F46" s="36">
        <f>'Federalist2.eth Rev aft Reward'!F46/'Federalist2.eth Limit'!F46</f>
        <v>839.66617312138226</v>
      </c>
      <c r="G46" s="36">
        <f>'Federalist2.eth Rev aft Reward'!G46/'Federalist2.eth Limit'!G46</f>
        <v>12627.374146539029</v>
      </c>
      <c r="H46" s="36">
        <f>'Federalist2.eth Rev aft Reward'!H46/'Federalist2.eth Limit'!H46</f>
        <v>161112.21744958512</v>
      </c>
      <c r="I46" s="36">
        <f>'Federalist2.eth Rev aft Reward'!I46/'Federalist2.eth Limit'!I46</f>
        <v>1777129.1536884734</v>
      </c>
      <c r="J46" s="36">
        <f>'Federalist2.eth Rev aft Reward'!J46/'Federalist2.eth Limit'!J46</f>
        <v>17215713.126177117</v>
      </c>
      <c r="K46" s="36">
        <f>'Federalist2.eth Rev aft Reward'!K46/'Federalist2.eth Limit'!K46</f>
        <v>148434069.74976</v>
      </c>
    </row>
    <row r="47" spans="1:11" x14ac:dyDescent="0.2">
      <c r="A47" s="35">
        <v>46600</v>
      </c>
      <c r="B47" s="36">
        <f>'Federalist2.eth Rev aft Reward'!B47/'Federalist2.eth Limit'!B47</f>
        <v>0.10383978733731004</v>
      </c>
      <c r="C47" s="36">
        <f>'Federalist2.eth Rev aft Reward'!C47/'Federalist2.eth Limit'!C47</f>
        <v>0.18756154162613697</v>
      </c>
      <c r="D47" s="36">
        <f>'Federalist2.eth Rev aft Reward'!D47/'Federalist2.eth Limit'!D47</f>
        <v>2.6781686769657935</v>
      </c>
      <c r="E47" s="36">
        <f>'Federalist2.eth Rev aft Reward'!E47/'Federalist2.eth Limit'!E47</f>
        <v>64.830491081298845</v>
      </c>
      <c r="F47" s="36">
        <f>'Federalist2.eth Rev aft Reward'!F47/'Federalist2.eth Limit'!F47</f>
        <v>1259.4992596820734</v>
      </c>
      <c r="G47" s="38">
        <f>'Federalist2.eth Rev aft Reward'!G47/'Federalist2.eth Limit'!G47</f>
        <v>20203.798634462444</v>
      </c>
      <c r="H47" s="36">
        <f>'Federalist2.eth Rev aft Reward'!H47/'Federalist2.eth Limit'!H47</f>
        <v>273890.76966429478</v>
      </c>
      <c r="I47" s="36">
        <f>'Federalist2.eth Rev aft Reward'!I47/'Federalist2.eth Limit'!I47</f>
        <v>3198832.4766392517</v>
      </c>
      <c r="J47" s="36">
        <f>'Federalist2.eth Rev aft Reward'!J47/'Federalist2.eth Limit'!J47</f>
        <v>32709854.939736519</v>
      </c>
      <c r="K47" s="36">
        <f>'Federalist2.eth Rev aft Reward'!K47/'Federalist2.eth Limit'!K47</f>
        <v>296868139.49952</v>
      </c>
    </row>
    <row r="48" spans="1:11" x14ac:dyDescent="0.2">
      <c r="A48" s="35">
        <v>46631</v>
      </c>
      <c r="B48" s="36">
        <f>'Federalist2.eth Rev aft Reward'!B48/'Federalist2.eth Limit'!B48</f>
        <v>0.10369534570607529</v>
      </c>
      <c r="C48" s="36">
        <f>'Federalist2.eth Rev aft Reward'!C48/'Federalist2.eth Limit'!C48</f>
        <v>0.18755128188314041</v>
      </c>
      <c r="D48" s="36">
        <f>'Federalist2.eth Rev aft Reward'!D48/'Federalist2.eth Limit'!D48</f>
        <v>3.4816192800555319</v>
      </c>
      <c r="E48" s="36">
        <f>'Federalist2.eth Rev aft Reward'!E48/'Federalist2.eth Limit'!E48</f>
        <v>90.762687513818378</v>
      </c>
      <c r="F48" s="36">
        <f>'Federalist2.eth Rev aft Reward'!F48/'Federalist2.eth Limit'!F48</f>
        <v>1889.2488895231102</v>
      </c>
      <c r="G48" s="36">
        <f>'Federalist2.eth Rev aft Reward'!G48/'Federalist2.eth Limit'!G48</f>
        <v>32326.077815139917</v>
      </c>
      <c r="H48" s="36">
        <f>'Federalist2.eth Rev aft Reward'!H48/'Federalist2.eth Limit'!H48</f>
        <v>465614.30842930108</v>
      </c>
      <c r="I48" s="36">
        <f>'Federalist2.eth Rev aft Reward'!I48/'Federalist2.eth Limit'!I48</f>
        <v>5757898.4579506526</v>
      </c>
      <c r="J48" s="36">
        <f>'Federalist2.eth Rev aft Reward'!J48/'Federalist2.eth Limit'!J48</f>
        <v>62148724.385499388</v>
      </c>
      <c r="K48" s="36">
        <f>'Federalist2.eth Rev aft Reward'!K48/'Federalist2.eth Limit'!K48</f>
        <v>593736278.99904001</v>
      </c>
    </row>
    <row r="49" spans="1:11" x14ac:dyDescent="0.2">
      <c r="A49" s="35">
        <v>46661</v>
      </c>
      <c r="B49" s="36">
        <f>'Federalist2.eth Rev aft Reward'!B49/'Federalist2.eth Limit'!B49</f>
        <v>0.10356438339420428</v>
      </c>
      <c r="C49" s="36">
        <f>'Federalist2.eth Rev aft Reward'!C49/'Federalist2.eth Limit'!C49</f>
        <v>0.18754273295468243</v>
      </c>
      <c r="D49" s="36">
        <f>'Federalist2.eth Rev aft Reward'!D49/'Federalist2.eth Limit'!D49</f>
        <v>4.5261050640721914</v>
      </c>
      <c r="E49" s="36">
        <f>'Federalist2.eth Rev aft Reward'!E49/'Federalist2.eth Limit'!E49</f>
        <v>127.06776251934576</v>
      </c>
      <c r="F49" s="36">
        <f>'Federalist2.eth Rev aft Reward'!F49/'Federalist2.eth Limit'!F49</f>
        <v>2833.8733342846649</v>
      </c>
      <c r="G49" s="36">
        <f>'Federalist2.eth Rev aft Reward'!G49/'Federalist2.eth Limit'!G49</f>
        <v>51721.724504223865</v>
      </c>
      <c r="H49" s="36">
        <f>'Federalist2.eth Rev aft Reward'!H49/'Federalist2.eth Limit'!H49</f>
        <v>791544.32432981173</v>
      </c>
      <c r="I49" s="36">
        <f>'Federalist2.eth Rev aft Reward'!I49/'Federalist2.eth Limit'!I49</f>
        <v>10364217.224311175</v>
      </c>
      <c r="J49" s="36">
        <f>'Federalist2.eth Rev aft Reward'!J49/'Federalist2.eth Limit'!J49</f>
        <v>118082576.3324488</v>
      </c>
      <c r="K49" s="36">
        <f>'Federalist2.eth Rev aft Reward'!K49/'Federalist2.eth Limit'!K49</f>
        <v>1187472557.99808</v>
      </c>
    </row>
    <row r="50" spans="1:11" x14ac:dyDescent="0.2">
      <c r="A50" s="35">
        <v>46692</v>
      </c>
      <c r="B50" s="36">
        <f>'Federalist2.eth Rev aft Reward'!B50/'Federalist2.eth Limit'!B50</f>
        <v>0.10344561347430734</v>
      </c>
      <c r="C50" s="36">
        <f>'Federalist2.eth Rev aft Reward'!C50/'Federalist2.eth Limit'!C50</f>
        <v>0.18753560944294939</v>
      </c>
      <c r="D50" s="36">
        <f>'Federalist2.eth Rev aft Reward'!D50/'Federalist2.eth Limit'!D50</f>
        <v>5.8839365832938491</v>
      </c>
      <c r="E50" s="36">
        <f>'Federalist2.eth Rev aft Reward'!E50/'Federalist2.eth Limit'!E50</f>
        <v>177.89486752708405</v>
      </c>
      <c r="F50" s="36">
        <f>'Federalist2.eth Rev aft Reward'!F50/'Federalist2.eth Limit'!F50</f>
        <v>4250.8100014269976</v>
      </c>
      <c r="G50" s="36">
        <f>'Federalist2.eth Rev aft Reward'!G50/'Federalist2.eth Limit'!G50</f>
        <v>82754.759206758172</v>
      </c>
      <c r="H50" s="36">
        <f>'Federalist2.eth Rev aft Reward'!H50/'Federalist2.eth Limit'!H50</f>
        <v>1345625.3513606801</v>
      </c>
      <c r="I50" s="36">
        <f>'Federalist2.eth Rev aft Reward'!I50/'Federalist2.eth Limit'!I50</f>
        <v>18655591.003760114</v>
      </c>
      <c r="J50" s="36">
        <f>'Federalist2.eth Rev aft Reward'!J50/'Federalist2.eth Limit'!J50</f>
        <v>224356895.03165275</v>
      </c>
      <c r="K50" s="36">
        <f>'Federalist2.eth Rev aft Reward'!K50/'Federalist2.eth Limit'!K50</f>
        <v>2374945115.99616</v>
      </c>
    </row>
    <row r="51" spans="1:11" x14ac:dyDescent="0.2">
      <c r="A51" s="35">
        <v>46722</v>
      </c>
      <c r="B51" s="36">
        <f>'Federalist2.eth Rev aft Reward'!B51/'Federalist2.eth Limit'!B51</f>
        <v>0.10333787696764431</v>
      </c>
      <c r="C51" s="36">
        <f>'Federalist2.eth Rev aft Reward'!C51/'Federalist2.eth Limit'!C51</f>
        <v>0.18752967359653758</v>
      </c>
      <c r="D51" s="36">
        <f>'Federalist2.eth Rev aft Reward'!D51/'Federalist2.eth Limit'!D51</f>
        <v>7.6491175582820032</v>
      </c>
      <c r="E51" s="36">
        <f>'Federalist2.eth Rev aft Reward'!E51/'Federalist2.eth Limit'!E51</f>
        <v>249.05281453791767</v>
      </c>
      <c r="F51" s="36">
        <f>'Federalist2.eth Rev aft Reward'!F51/'Federalist2.eth Limit'!F51</f>
        <v>6376.2150021404968</v>
      </c>
      <c r="G51" s="36">
        <f>'Federalist2.eth Rev aft Reward'!G51/'Federalist2.eth Limit'!G51</f>
        <v>132407.6147308131</v>
      </c>
      <c r="H51" s="36">
        <f>'Federalist2.eth Rev aft Reward'!H51/'Federalist2.eth Limit'!H51</f>
        <v>2287563.0973131559</v>
      </c>
      <c r="I51" s="36">
        <f>'Federalist2.eth Rev aft Reward'!I51/'Federalist2.eth Limit'!I51</f>
        <v>33580063.806768216</v>
      </c>
      <c r="J51" s="36">
        <f>'Federalist2.eth Rev aft Reward'!J51/'Federalist2.eth Limit'!J51</f>
        <v>426278100.56014031</v>
      </c>
      <c r="K51" s="36">
        <f>'Federalist2.eth Rev aft Reward'!K51/'Federalist2.eth Limit'!K51</f>
        <v>4749890231.9923201</v>
      </c>
    </row>
    <row r="52" spans="1:11" x14ac:dyDescent="0.2">
      <c r="A52" s="35">
        <v>46753</v>
      </c>
      <c r="B52" s="36">
        <f>'Federalist2.eth Rev aft Reward'!B52/'Federalist2.eth Limit'!B52</f>
        <v>0.10324012924127582</v>
      </c>
      <c r="C52" s="36">
        <f>'Federalist2.eth Rev aft Reward'!C52/'Federalist2.eth Limit'!C52</f>
        <v>0.21329151914067507</v>
      </c>
      <c r="D52" s="36">
        <f>'Federalist2.eth Rev aft Reward'!D52/'Federalist2.eth Limit'!D52</f>
        <v>9.943852825766605</v>
      </c>
      <c r="E52" s="36">
        <f>'Federalist2.eth Rev aft Reward'!E52/'Federalist2.eth Limit'!E52</f>
        <v>348.67394035308467</v>
      </c>
      <c r="F52" s="36">
        <f>'Federalist2.eth Rev aft Reward'!F52/'Federalist2.eth Limit'!F52</f>
        <v>9564.3225032107439</v>
      </c>
      <c r="G52" s="36">
        <f>'Federalist2.eth Rev aft Reward'!G52/'Federalist2.eth Limit'!G52</f>
        <v>211852.18356930095</v>
      </c>
      <c r="H52" s="36">
        <f>'Federalist2.eth Rev aft Reward'!H52/'Federalist2.eth Limit'!H52</f>
        <v>3888857.2654323648</v>
      </c>
      <c r="I52" s="36">
        <f>'Federalist2.eth Rev aft Reward'!I52/'Federalist2.eth Limit'!I52</f>
        <v>60444114.852182791</v>
      </c>
      <c r="J52" s="36">
        <f>'Federalist2.eth Rev aft Reward'!J52/'Federalist2.eth Limit'!J52</f>
        <v>809928391.06426644</v>
      </c>
      <c r="K52" s="36">
        <f>'Federalist2.eth Rev aft Reward'!K52/'Federalist2.eth Limit'!K52</f>
        <v>9499780463.9846401</v>
      </c>
    </row>
    <row r="53" spans="1:11" x14ac:dyDescent="0.2">
      <c r="A53" s="35">
        <v>46784</v>
      </c>
      <c r="B53" s="36">
        <f>'Federalist2.eth Rev aft Reward'!B53/'Federalist2.eth Limit'!B53</f>
        <v>0.10315142800171365</v>
      </c>
      <c r="C53" s="36">
        <f>'Federalist2.eth Rev aft Reward'!C53/'Federalist2.eth Limit'!C53</f>
        <v>0.25594982296881003</v>
      </c>
      <c r="D53" s="36">
        <f>'Federalist2.eth Rev aft Reward'!D53/'Federalist2.eth Limit'!D53</f>
        <v>12.927008673496587</v>
      </c>
      <c r="E53" s="36">
        <f>'Federalist2.eth Rev aft Reward'!E53/'Federalist2.eth Limit'!E53</f>
        <v>488.14351649431848</v>
      </c>
      <c r="F53" s="36">
        <f>'Federalist2.eth Rev aft Reward'!F53/'Federalist2.eth Limit'!F53</f>
        <v>14346.483754816119</v>
      </c>
      <c r="G53" s="36">
        <f>'Federalist2.eth Rev aft Reward'!G53/'Federalist2.eth Limit'!G53</f>
        <v>338963.49371088156</v>
      </c>
      <c r="H53" s="36">
        <f>'Federalist2.eth Rev aft Reward'!H53/'Federalist2.eth Limit'!H53</f>
        <v>6611057.3512350209</v>
      </c>
      <c r="I53" s="36">
        <f>'Federalist2.eth Rev aft Reward'!I53/'Federalist2.eth Limit'!I53</f>
        <v>108799406.73392899</v>
      </c>
      <c r="J53" s="36">
        <f>'Federalist2.eth Rev aft Reward'!J53/'Federalist2.eth Limit'!J53</f>
        <v>1538863943.0221059</v>
      </c>
      <c r="K53" s="36">
        <f>'Federalist2.eth Rev aft Reward'!K53/'Federalist2.eth Limit'!K53</f>
        <v>18999560927.96928</v>
      </c>
    </row>
    <row r="54" spans="1:11" x14ac:dyDescent="0.2">
      <c r="A54" s="35">
        <v>46813</v>
      </c>
      <c r="B54" s="36">
        <f>'Federalist2.eth Rev aft Reward'!B54/'Federalist2.eth Limit'!B54</f>
        <v>0.10307092267292255</v>
      </c>
      <c r="C54" s="36">
        <f>'Federalist2.eth Rev aft Reward'!C54/'Federalist2.eth Limit'!C54</f>
        <v>0.30713978756257204</v>
      </c>
      <c r="D54" s="36">
        <f>'Federalist2.eth Rev aft Reward'!D54/'Federalist2.eth Limit'!D54</f>
        <v>16.80511127554556</v>
      </c>
      <c r="E54" s="36">
        <f>'Federalist2.eth Rev aft Reward'!E54/'Federalist2.eth Limit'!E54</f>
        <v>683.40092309204601</v>
      </c>
      <c r="F54" s="38">
        <f>'Federalist2.eth Rev aft Reward'!F54/'Federalist2.eth Limit'!F54</f>
        <v>21519.725632224177</v>
      </c>
      <c r="G54" s="36">
        <f>'Federalist2.eth Rev aft Reward'!G54/'Federalist2.eth Limit'!G54</f>
        <v>542341.58993741055</v>
      </c>
      <c r="H54" s="36">
        <f>'Federalist2.eth Rev aft Reward'!H54/'Federalist2.eth Limit'!H54</f>
        <v>11238797.497099534</v>
      </c>
      <c r="I54" s="36">
        <f>'Federalist2.eth Rev aft Reward'!I54/'Federalist2.eth Limit'!I54</f>
        <v>195838932.12107214</v>
      </c>
      <c r="J54" s="36">
        <f>'Federalist2.eth Rev aft Reward'!J54/'Federalist2.eth Limit'!J54</f>
        <v>2923841491.7420006</v>
      </c>
      <c r="K54" s="36">
        <f>'Federalist2.eth Rev aft Reward'!K54/'Federalist2.eth Limit'!K54</f>
        <v>37999121855.93856</v>
      </c>
    </row>
    <row r="55" spans="1:11" x14ac:dyDescent="0.2">
      <c r="A55" s="35">
        <v>46844</v>
      </c>
      <c r="B55" s="36">
        <f>'Federalist2.eth Rev aft Reward'!B55/'Federalist2.eth Limit'!B55</f>
        <v>0.10299784497861859</v>
      </c>
      <c r="C55" s="36">
        <f>'Federalist2.eth Rev aft Reward'!C55/'Federalist2.eth Limit'!C55</f>
        <v>0.36856774507508638</v>
      </c>
      <c r="D55" s="36">
        <f>'Federalist2.eth Rev aft Reward'!D55/'Federalist2.eth Limit'!D55</f>
        <v>21.846644658209236</v>
      </c>
      <c r="E55" s="36">
        <f>'Federalist2.eth Rev aft Reward'!E55/'Federalist2.eth Limit'!E55</f>
        <v>956.76129232886433</v>
      </c>
      <c r="F55" s="36">
        <f>'Federalist2.eth Rev aft Reward'!F55/'Federalist2.eth Limit'!F55</f>
        <v>32279.588448336268</v>
      </c>
      <c r="G55" s="36">
        <f>'Federalist2.eth Rev aft Reward'!G55/'Federalist2.eth Limit'!G55</f>
        <v>867746.54389985686</v>
      </c>
      <c r="H55" s="36">
        <f>'Federalist2.eth Rev aft Reward'!H55/'Federalist2.eth Limit'!H55</f>
        <v>19105955.745069209</v>
      </c>
      <c r="I55" s="36">
        <f>'Federalist2.eth Rev aft Reward'!I55/'Federalist2.eth Limit'!I55</f>
        <v>352510077.81792998</v>
      </c>
      <c r="J55" s="36">
        <f>'Federalist2.eth Rev aft Reward'!J55/'Federalist2.eth Limit'!J55</f>
        <v>5555298834.3098021</v>
      </c>
      <c r="K55" s="36">
        <f>'Federalist2.eth Rev aft Reward'!K55/'Federalist2.eth Limit'!K55</f>
        <v>75998243711.877121</v>
      </c>
    </row>
    <row r="56" spans="1:11" x14ac:dyDescent="0.2">
      <c r="A56" s="35">
        <v>46874</v>
      </c>
      <c r="B56" s="36">
        <f>'Federalist2.eth Rev aft Reward'!B56/'Federalist2.eth Limit'!B56</f>
        <v>0.10293150057545308</v>
      </c>
      <c r="C56" s="36">
        <f>'Federalist2.eth Rev aft Reward'!C56/'Federalist2.eth Limit'!C56</f>
        <v>0.44228129409010375</v>
      </c>
      <c r="D56" s="36">
        <f>'Federalist2.eth Rev aft Reward'!D56/'Federalist2.eth Limit'!D56</f>
        <v>28.400638055672001</v>
      </c>
      <c r="E56" s="36">
        <f>'Federalist2.eth Rev aft Reward'!E56/'Federalist2.eth Limit'!E56</f>
        <v>1339.4658092604097</v>
      </c>
      <c r="F56" s="36">
        <f>'Federalist2.eth Rev aft Reward'!F56/'Federalist2.eth Limit'!F56</f>
        <v>48419.382672504398</v>
      </c>
      <c r="G56" s="36">
        <f>'Federalist2.eth Rev aft Reward'!G56/'Federalist2.eth Limit'!G56</f>
        <v>1388394.4702397711</v>
      </c>
      <c r="H56" s="36">
        <f>'Federalist2.eth Rev aft Reward'!H56/'Federalist2.eth Limit'!H56</f>
        <v>32480124.766617648</v>
      </c>
      <c r="I56" s="36">
        <f>'Federalist2.eth Rev aft Reward'!I56/'Federalist2.eth Limit'!I56</f>
        <v>634518140.07227385</v>
      </c>
      <c r="J56" s="36">
        <f>'Federalist2.eth Rev aft Reward'!J56/'Federalist2.eth Limit'!J56</f>
        <v>10555067785.188622</v>
      </c>
      <c r="K56" s="36">
        <f>'Federalist2.eth Rev aft Reward'!K56/'Federalist2.eth Limit'!K56</f>
        <v>151996487423.75424</v>
      </c>
    </row>
    <row r="57" spans="1:11" x14ac:dyDescent="0.2">
      <c r="A57" s="35">
        <v>46905</v>
      </c>
      <c r="B57" s="36">
        <f>'Federalist2.eth Rev aft Reward'!B57/'Federalist2.eth Limit'!B57</f>
        <v>0.10287126160588536</v>
      </c>
      <c r="C57" s="36">
        <f>'Federalist2.eth Rev aft Reward'!C57/'Federalist2.eth Limit'!C57</f>
        <v>0.53073755290812441</v>
      </c>
      <c r="D57" s="36">
        <f>'Federalist2.eth Rev aft Reward'!D57/'Federalist2.eth Limit'!D57</f>
        <v>36.920829472373605</v>
      </c>
      <c r="E57" s="36">
        <f>'Federalist2.eth Rev aft Reward'!E57/'Federalist2.eth Limit'!E57</f>
        <v>1875.2521329645738</v>
      </c>
      <c r="F57" s="36">
        <f>'Federalist2.eth Rev aft Reward'!F57/'Federalist2.eth Limit'!F57</f>
        <v>72629.074008756608</v>
      </c>
      <c r="G57" s="36">
        <f>'Federalist2.eth Rev aft Reward'!G57/'Federalist2.eth Limit'!G57</f>
        <v>2221431.1523836334</v>
      </c>
      <c r="H57" s="36">
        <f>'Federalist2.eth Rev aft Reward'!H57/'Federalist2.eth Limit'!H57</f>
        <v>55216212.103250004</v>
      </c>
      <c r="I57" s="36">
        <f>'Federalist2.eth Rev aft Reward'!I57/'Federalist2.eth Limit'!I57</f>
        <v>1142132652.1300931</v>
      </c>
      <c r="J57" s="36">
        <f>'Federalist2.eth Rev aft Reward'!J57/'Federalist2.eth Limit'!J57</f>
        <v>20054628791.858379</v>
      </c>
      <c r="K57" s="36">
        <f>'Federalist2.eth Rev aft Reward'!K57/'Federalist2.eth Limit'!K57</f>
        <v>303992974847.50848</v>
      </c>
    </row>
    <row r="58" spans="1:11" x14ac:dyDescent="0.2">
      <c r="A58" s="35">
        <v>46935</v>
      </c>
      <c r="B58" s="36">
        <f>'Federalist2.eth Rev aft Reward'!B58/'Federalist2.eth Limit'!B58</f>
        <v>0.10281656005814138</v>
      </c>
      <c r="C58" s="36">
        <f>'Federalist2.eth Rev aft Reward'!C58/'Federalist2.eth Limit'!C58</f>
        <v>0.63688506348974927</v>
      </c>
      <c r="D58" s="36">
        <f>'Federalist2.eth Rev aft Reward'!D58/'Federalist2.eth Limit'!D58</f>
        <v>47.997078314085691</v>
      </c>
      <c r="E58" s="36">
        <f>'Federalist2.eth Rev aft Reward'!E58/'Federalist2.eth Limit'!E58</f>
        <v>2625.352986150403</v>
      </c>
      <c r="F58" s="36">
        <f>'Federalist2.eth Rev aft Reward'!F58/'Federalist2.eth Limit'!F58</f>
        <v>108943.61101313491</v>
      </c>
      <c r="G58" s="36">
        <f>'Federalist2.eth Rev aft Reward'!G58/'Federalist2.eth Limit'!G58</f>
        <v>3554289.8438138142</v>
      </c>
      <c r="H58" s="36">
        <f>'Federalist2.eth Rev aft Reward'!H58/'Federalist2.eth Limit'!H58</f>
        <v>93867560.575525016</v>
      </c>
      <c r="I58" s="36">
        <f>'Federalist2.eth Rev aft Reward'!I58/'Federalist2.eth Limit'!I58</f>
        <v>2055838773.8341677</v>
      </c>
      <c r="J58" s="36">
        <f>'Federalist2.eth Rev aft Reward'!J58/'Federalist2.eth Limit'!J58</f>
        <v>38103794704.530922</v>
      </c>
      <c r="K58" s="36">
        <f>'Federalist2.eth Rev aft Reward'!K58/'Federalist2.eth Limit'!K58</f>
        <v>607985949695.01697</v>
      </c>
    </row>
    <row r="59" spans="1:11" x14ac:dyDescent="0.2">
      <c r="A59" s="35">
        <v>46966</v>
      </c>
      <c r="B59" s="36">
        <f>'Federalist2.eth Rev aft Reward'!B59/'Federalist2.eth Limit'!B59</f>
        <v>0.10276688183627708</v>
      </c>
      <c r="C59" s="36">
        <f>'Federalist2.eth Rev aft Reward'!C59/'Federalist2.eth Limit'!C59</f>
        <v>0.76426207618769915</v>
      </c>
      <c r="D59" s="36">
        <f>'Federalist2.eth Rev aft Reward'!D59/'Federalist2.eth Limit'!D59</f>
        <v>62.396201808311417</v>
      </c>
      <c r="E59" s="36">
        <f>'Federalist2.eth Rev aft Reward'!E59/'Federalist2.eth Limit'!E59</f>
        <v>3675.494180610563</v>
      </c>
      <c r="F59" s="36">
        <f>'Federalist2.eth Rev aft Reward'!F59/'Federalist2.eth Limit'!F59</f>
        <v>163415.41651970235</v>
      </c>
      <c r="G59" s="36">
        <f>'Federalist2.eth Rev aft Reward'!G59/'Federalist2.eth Limit'!G59</f>
        <v>5686863.7501021028</v>
      </c>
      <c r="H59" s="36">
        <f>'Federalist2.eth Rev aft Reward'!H59/'Federalist2.eth Limit'!H59</f>
        <v>159574852.97839251</v>
      </c>
      <c r="I59" s="36">
        <f>'Federalist2.eth Rev aft Reward'!I59/'Federalist2.eth Limit'!I59</f>
        <v>3700509792.9015017</v>
      </c>
      <c r="J59" s="36">
        <f>'Federalist2.eth Rev aft Reward'!J59/'Federalist2.eth Limit'!J59</f>
        <v>72397209938.608749</v>
      </c>
      <c r="K59" s="36">
        <f>'Federalist2.eth Rev aft Reward'!K59/'Federalist2.eth Limit'!K59</f>
        <v>1215971899390.0339</v>
      </c>
    </row>
    <row r="60" spans="1:11" x14ac:dyDescent="0.2">
      <c r="A60" s="35">
        <v>46997</v>
      </c>
      <c r="B60" s="36">
        <f>'Federalist2.eth Rev aft Reward'!B60/'Federalist2.eth Limit'!B60</f>
        <v>0.10272176145654408</v>
      </c>
      <c r="C60" s="36">
        <f>'Federalist2.eth Rev aft Reward'!C60/'Federalist2.eth Limit'!C60</f>
        <v>0.91711449142523871</v>
      </c>
      <c r="D60" s="36">
        <f>'Federalist2.eth Rev aft Reward'!D60/'Federalist2.eth Limit'!D60</f>
        <v>81.115062350804834</v>
      </c>
      <c r="E60" s="36">
        <f>'Federalist2.eth Rev aft Reward'!E60/'Federalist2.eth Limit'!E60</f>
        <v>5145.6918528547885</v>
      </c>
      <c r="F60" s="36">
        <f>'Federalist2.eth Rev aft Reward'!F60/'Federalist2.eth Limit'!F60</f>
        <v>245123.1247795535</v>
      </c>
      <c r="G60" s="36">
        <f>'Federalist2.eth Rev aft Reward'!G60/'Federalist2.eth Limit'!G60</f>
        <v>9098982.0001633652</v>
      </c>
      <c r="H60" s="36">
        <f>'Federalist2.eth Rev aft Reward'!H60/'Federalist2.eth Limit'!H60</f>
        <v>271277250.06326717</v>
      </c>
      <c r="I60" s="36">
        <f>'Federalist2.eth Rev aft Reward'!I60/'Federalist2.eth Limit'!I60</f>
        <v>6660917627.222702</v>
      </c>
      <c r="J60" s="36">
        <f>'Federalist2.eth Rev aft Reward'!J60/'Federalist2.eth Limit'!J60</f>
        <v>137554698883.35663</v>
      </c>
      <c r="K60" s="36">
        <f>'Federalist2.eth Rev aft Reward'!K60/'Federalist2.eth Limit'!K60</f>
        <v>2431943798780.0679</v>
      </c>
    </row>
    <row r="61" spans="1:11" x14ac:dyDescent="0.2">
      <c r="A61" s="35">
        <v>47027</v>
      </c>
      <c r="B61" s="36">
        <f>'Federalist2.eth Rev aft Reward'!B61/'Federalist2.eth Limit'!B61</f>
        <v>0.10268077729740861</v>
      </c>
      <c r="C61" s="36">
        <f>'Federalist2.eth Rev aft Reward'!C61/'Federalist2.eth Limit'!C61</f>
        <v>1.1005373897102866</v>
      </c>
      <c r="D61" s="36">
        <f>'Federalist2.eth Rev aft Reward'!D61/'Federalist2.eth Limit'!D61</f>
        <v>105.4495810560463</v>
      </c>
      <c r="E61" s="36">
        <f>'Federalist2.eth Rev aft Reward'!E61/'Federalist2.eth Limit'!E61</f>
        <v>7203.9685939967039</v>
      </c>
      <c r="F61" s="36">
        <f>'Federalist2.eth Rev aft Reward'!F61/'Federalist2.eth Limit'!F61</f>
        <v>367684.68716933025</v>
      </c>
      <c r="G61" s="36">
        <f>'Federalist2.eth Rev aft Reward'!G61/'Federalist2.eth Limit'!G61</f>
        <v>14558371.200261388</v>
      </c>
      <c r="H61" s="36">
        <f>'Federalist2.eth Rev aft Reward'!H61/'Federalist2.eth Limit'!H61</f>
        <v>461171325.10755432</v>
      </c>
      <c r="I61" s="36">
        <f>'Federalist2.eth Rev aft Reward'!I61/'Federalist2.eth Limit'!I61</f>
        <v>11989651729.000864</v>
      </c>
      <c r="J61" s="36">
        <f>'Federalist2.eth Rev aft Reward'!J61/'Federalist2.eth Limit'!J61</f>
        <v>261353927878.37756</v>
      </c>
      <c r="K61" s="36">
        <f>'Federalist2.eth Rev aft Reward'!K61/'Federalist2.eth Limit'!K61</f>
        <v>4863887597560.1357</v>
      </c>
    </row>
    <row r="62" spans="1:11" x14ac:dyDescent="0.2">
      <c r="A62" s="35">
        <v>47058</v>
      </c>
      <c r="B62" s="36">
        <f>'Federalist2.eth Rev aft Reward'!B62/'Federalist2.eth Limit'!B62</f>
        <v>0.10264354734005263</v>
      </c>
      <c r="C62" s="36">
        <f>'Federalist2.eth Rev aft Reward'!C62/'Federalist2.eth Limit'!C62</f>
        <v>1.3206448676523437</v>
      </c>
      <c r="D62" s="36">
        <f>'Federalist2.eth Rev aft Reward'!D62/'Federalist2.eth Limit'!D62</f>
        <v>137.08445537286019</v>
      </c>
      <c r="E62" s="36">
        <f>'Federalist2.eth Rev aft Reward'!E62/'Federalist2.eth Limit'!E62</f>
        <v>10085.556031595386</v>
      </c>
      <c r="F62" s="36">
        <f>'Federalist2.eth Rev aft Reward'!F62/'Federalist2.eth Limit'!F62</f>
        <v>551527.03075399552</v>
      </c>
      <c r="G62" s="36">
        <f>'Federalist2.eth Rev aft Reward'!G62/'Federalist2.eth Limit'!G62</f>
        <v>23293393.920418218</v>
      </c>
      <c r="H62" s="36">
        <f>'Federalist2.eth Rev aft Reward'!H62/'Federalist2.eth Limit'!H62</f>
        <v>783991252.68284237</v>
      </c>
      <c r="I62" s="36">
        <f>'Federalist2.eth Rev aft Reward'!I62/'Federalist2.eth Limit'!I62</f>
        <v>21581373112.201557</v>
      </c>
      <c r="J62" s="36">
        <f>'Federalist2.eth Rev aft Reward'!J62/'Federalist2.eth Limit'!J62</f>
        <v>496572462968.91742</v>
      </c>
      <c r="K62" s="36">
        <f>'Federalist2.eth Rev aft Reward'!K62/'Federalist2.eth Limit'!K62</f>
        <v>9727775195120.2715</v>
      </c>
    </row>
    <row r="63" spans="1:11" x14ac:dyDescent="0.2">
      <c r="A63" s="35">
        <v>47088</v>
      </c>
      <c r="B63" s="36">
        <f>'Federalist2.eth Rev aft Reward'!B63/'Federalist2.eth Limit'!B63</f>
        <v>0.10260972534426563</v>
      </c>
      <c r="C63" s="36">
        <f>'Federalist2.eth Rev aft Reward'!C63/'Federalist2.eth Limit'!C63</f>
        <v>1.5847738411828123</v>
      </c>
      <c r="D63" s="36">
        <f>'Federalist2.eth Rev aft Reward'!D63/'Federalist2.eth Limit'!D63</f>
        <v>178.20979198471824</v>
      </c>
      <c r="E63" s="36">
        <f>'Federalist2.eth Rev aft Reward'!E63/'Federalist2.eth Limit'!E63</f>
        <v>14119.778444233536</v>
      </c>
      <c r="F63" s="36">
        <f>'Federalist2.eth Rev aft Reward'!F63/'Federalist2.eth Limit'!F63</f>
        <v>827290.54613099317</v>
      </c>
      <c r="G63" s="36">
        <f>'Federalist2.eth Rev aft Reward'!G63/'Federalist2.eth Limit'!G63</f>
        <v>37269430.272669159</v>
      </c>
      <c r="H63" s="36">
        <f>'Federalist2.eth Rev aft Reward'!H63/'Federalist2.eth Limit'!H63</f>
        <v>1332785129.560832</v>
      </c>
      <c r="I63" s="36">
        <f>'Federalist2.eth Rev aft Reward'!I63/'Federalist2.eth Limit'!I63</f>
        <v>38846471601.962807</v>
      </c>
      <c r="J63" s="36">
        <f>'Federalist2.eth Rev aft Reward'!J63/'Federalist2.eth Limit'!J63</f>
        <v>943487679640.94299</v>
      </c>
      <c r="K63" s="36">
        <f>'Federalist2.eth Rev aft Reward'!K63/'Federalist2.eth Limit'!K63</f>
        <v>19455550390240.543</v>
      </c>
    </row>
    <row r="64" spans="1:11" x14ac:dyDescent="0.2">
      <c r="A64" s="35"/>
    </row>
  </sheetData>
  <mergeCells count="6">
    <mergeCell ref="L6:M6"/>
    <mergeCell ref="B1:K1"/>
    <mergeCell ref="B2:K2"/>
    <mergeCell ref="L3:M3"/>
    <mergeCell ref="L4:M4"/>
    <mergeCell ref="L5:M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8F52-6067-AB45-AA5E-A9CF40A47846}">
  <dimension ref="A1:N65"/>
  <sheetViews>
    <sheetView topLeftCell="C35" workbookViewId="0">
      <selection activeCell="H69" sqref="H69"/>
    </sheetView>
  </sheetViews>
  <sheetFormatPr baseColWidth="10" defaultRowHeight="16" x14ac:dyDescent="0.2"/>
  <cols>
    <col min="1" max="1" width="24.33203125" customWidth="1"/>
    <col min="2" max="6" width="23.83203125" style="40" customWidth="1"/>
    <col min="7" max="11" width="25.5" style="40" customWidth="1"/>
    <col min="12" max="12" width="16.83203125" style="2" customWidth="1"/>
    <col min="13" max="13" width="16.33203125" style="2" customWidth="1"/>
  </cols>
  <sheetData>
    <row r="1" spans="1:14" x14ac:dyDescent="0.2"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x14ac:dyDescent="0.2">
      <c r="B2" s="53" t="s">
        <v>72</v>
      </c>
      <c r="C2" s="53"/>
      <c r="D2" s="53"/>
      <c r="E2" s="53"/>
      <c r="F2" s="53"/>
      <c r="G2" s="53"/>
      <c r="H2" s="53"/>
      <c r="I2" s="53"/>
      <c r="J2" s="53"/>
      <c r="K2" s="53"/>
    </row>
    <row r="4" spans="1:14" x14ac:dyDescent="0.2">
      <c r="B4" s="39">
        <v>1.1000000000000001</v>
      </c>
      <c r="C4" s="39">
        <v>1.2</v>
      </c>
      <c r="D4" s="39">
        <v>1.3</v>
      </c>
      <c r="E4" s="39">
        <v>1.4</v>
      </c>
      <c r="F4" s="39">
        <v>1.5</v>
      </c>
      <c r="G4" s="39">
        <v>1.6</v>
      </c>
      <c r="H4" s="39">
        <v>1.7</v>
      </c>
      <c r="I4" s="39">
        <v>1.8</v>
      </c>
      <c r="J4" s="39">
        <v>1.9</v>
      </c>
      <c r="K4" s="39">
        <v>2</v>
      </c>
      <c r="L4" s="54" t="s">
        <v>71</v>
      </c>
      <c r="M4" s="54"/>
      <c r="N4">
        <v>200</v>
      </c>
    </row>
    <row r="5" spans="1:14" x14ac:dyDescent="0.2">
      <c r="A5" s="35">
        <v>45292</v>
      </c>
      <c r="B5" s="40">
        <f>IF('Value of Eth Issued to Asset'!B4 &gt; 'Value of Eth below 200'!$N$4, "NA",'Value of Eth Issued to Asset'!B4)</f>
        <v>1.125</v>
      </c>
      <c r="C5" s="40">
        <f>IF('Value of Eth Issued to Asset'!C4 &gt; 'Value of Eth below 200'!$N$4, "NA",'Value of Eth Issued to Asset'!C4)</f>
        <v>1.125</v>
      </c>
      <c r="D5" s="40">
        <f>IF('Value of Eth Issued to Asset'!D4 &gt; 'Value of Eth below 200'!$N$4, "NA",'Value of Eth Issued to Asset'!D4)</f>
        <v>1.125</v>
      </c>
      <c r="E5" s="40">
        <f>IF('Value of Eth Issued to Asset'!E4 &gt; 'Value of Eth below 200'!$N$4, "NA",'Value of Eth Issued to Asset'!E4)</f>
        <v>1.125</v>
      </c>
      <c r="F5" s="40">
        <f>IF('Value of Eth Issued to Asset'!F4 &gt; 'Value of Eth below 200'!$N$4, 0,'Value of Eth Issued to Asset'!F4)</f>
        <v>1.125</v>
      </c>
      <c r="G5" s="40">
        <f>IF('Value of Eth Issued to Asset'!G4 &gt; 'Value of Eth below 200'!$N$4, 0,'Value of Eth Issued to Asset'!G4)</f>
        <v>1.125</v>
      </c>
      <c r="H5" s="40">
        <f>IF('Value of Eth Issued to Asset'!H4 &gt; 'Value of Eth below 200'!$N$4, 0,'Value of Eth Issued to Asset'!H4)</f>
        <v>1.125</v>
      </c>
      <c r="I5" s="40">
        <f>IF('Value of Eth Issued to Asset'!I4 &gt; 'Value of Eth below 200'!$N$4, "NA",'Value of Eth Issued to Asset'!I4)</f>
        <v>1.125</v>
      </c>
      <c r="J5" s="40">
        <f>IF('Value of Eth Issued to Asset'!J4 &gt; 'Value of Eth below 200'!$N$4, "NA",'Value of Eth Issued to Asset'!J4)</f>
        <v>1.125</v>
      </c>
      <c r="K5" s="40">
        <f>IF('Value of Eth Issued to Asset'!K4 &gt; 'Value of Eth below 200'!$N$4, "NA",'Value of Eth Issued to Asset'!K4)</f>
        <v>1.125</v>
      </c>
    </row>
    <row r="6" spans="1:14" x14ac:dyDescent="0.2">
      <c r="A6" s="35">
        <v>45323</v>
      </c>
      <c r="B6" s="40">
        <f>IF('Value of Eth Issued to Asset'!B5 &gt; 'Value of Eth below 200'!$N$4, "NA",'Value of Eth Issued to Asset'!B5)</f>
        <v>0.58928571428571441</v>
      </c>
      <c r="C6" s="40">
        <f>IF('Value of Eth Issued to Asset'!C5 &gt; 'Value of Eth below 200'!$N$4, "NA",'Value of Eth Issued to Asset'!C5)</f>
        <v>0.61363636363636365</v>
      </c>
      <c r="D6" s="40">
        <f>IF('Value of Eth Issued to Asset'!D5 &gt; 'Value of Eth below 200'!$N$4, "NA",'Value of Eth Issued to Asset'!D5)</f>
        <v>0.63586956521739135</v>
      </c>
      <c r="E6" s="40">
        <f>IF('Value of Eth Issued to Asset'!E5 &gt; 'Value of Eth below 200'!$N$4, "NA",'Value of Eth Issued to Asset'!E5)</f>
        <v>0.65625</v>
      </c>
      <c r="F6" s="40">
        <f>IF('Value of Eth Issued to Asset'!F5 &gt; 'Value of Eth below 200'!$N$4, 0,'Value of Eth Issued to Asset'!F5)</f>
        <v>0.67500000000000004</v>
      </c>
      <c r="G6" s="40">
        <f>IF('Value of Eth Issued to Asset'!G5 &gt; 'Value of Eth below 200'!$N$4, 0,'Value of Eth Issued to Asset'!G5)</f>
        <v>0.69230769230769229</v>
      </c>
      <c r="H6" s="40">
        <f>IF('Value of Eth Issued to Asset'!H5 &gt; 'Value of Eth below 200'!$N$4, 0,'Value of Eth Issued to Asset'!H5)</f>
        <v>0.70833333333333337</v>
      </c>
      <c r="I6" s="40">
        <f>IF('Value of Eth Issued to Asset'!I5 &gt; 'Value of Eth below 200'!$N$4, "NA",'Value of Eth Issued to Asset'!I5)</f>
        <v>0.7232142857142857</v>
      </c>
      <c r="J6" s="40">
        <f>IF('Value of Eth Issued to Asset'!J5 &gt; 'Value of Eth below 200'!$N$4, "NA",'Value of Eth Issued to Asset'!J5)</f>
        <v>0.73706896551724133</v>
      </c>
      <c r="K6" s="40">
        <f>IF('Value of Eth Issued to Asset'!K5 &gt; 'Value of Eth below 200'!$N$4, "NA",'Value of Eth Issued to Asset'!K5)</f>
        <v>0.75</v>
      </c>
    </row>
    <row r="7" spans="1:14" x14ac:dyDescent="0.2">
      <c r="A7" s="35">
        <v>45352</v>
      </c>
      <c r="B7" s="40">
        <f>IF('Value of Eth Issued to Asset'!B6 &gt; 'Value of Eth below 200'!$N$4, "NA",'Value of Eth Issued to Asset'!B6)</f>
        <v>0.41125377643504546</v>
      </c>
      <c r="C7" s="40">
        <f>IF('Value of Eth Issued to Asset'!C6 &gt; 'Value of Eth below 200'!$N$4, "NA",'Value of Eth Issued to Asset'!C6)</f>
        <v>0.44505494505494503</v>
      </c>
      <c r="D7" s="40">
        <f>IF('Value of Eth Issued to Asset'!D6 &gt; 'Value of Eth below 200'!$N$4, "NA",'Value of Eth Issued to Asset'!D6)</f>
        <v>0.47650375939849626</v>
      </c>
      <c r="E7" s="40">
        <f>IF('Value of Eth Issued to Asset'!E6 &gt; 'Value of Eth below 200'!$N$4, "NA",'Value of Eth Issued to Asset'!E6)</f>
        <v>0.50573394495412849</v>
      </c>
      <c r="F7" s="40">
        <f>IF('Value of Eth Issued to Asset'!F6 &gt; 'Value of Eth below 200'!$N$4, 0,'Value of Eth Issued to Asset'!F6)</f>
        <v>0.53289473684210531</v>
      </c>
      <c r="G7" s="40">
        <f>IF('Value of Eth Issued to Asset'!G6 &gt; 'Value of Eth below 200'!$N$4, 0,'Value of Eth Issued to Asset'!G6)</f>
        <v>0.55813953488372092</v>
      </c>
      <c r="H7" s="40">
        <f>IF('Value of Eth Issued to Asset'!H6 &gt; 'Value of Eth below 200'!$N$4, 0,'Value of Eth Issued to Asset'!H6)</f>
        <v>0.58161896243291589</v>
      </c>
      <c r="I7" s="40">
        <f>IF('Value of Eth Issued to Asset'!I6 &gt; 'Value of Eth below 200'!$N$4, "NA",'Value of Eth Issued to Asset'!I6)</f>
        <v>0.60347682119205293</v>
      </c>
      <c r="J7" s="40">
        <f>IF('Value of Eth Issued to Asset'!J6 &gt; 'Value of Eth below 200'!$N$4, "NA",'Value of Eth Issued to Asset'!J6)</f>
        <v>0.62384792626728114</v>
      </c>
      <c r="K7" s="40">
        <f>IF('Value of Eth Issued to Asset'!K6 &gt; 'Value of Eth below 200'!$N$4, "NA",'Value of Eth Issued to Asset'!K6)</f>
        <v>0.6428571428571429</v>
      </c>
    </row>
    <row r="8" spans="1:14" x14ac:dyDescent="0.2">
      <c r="A8" s="35">
        <v>45383</v>
      </c>
      <c r="B8" s="40">
        <f>IF('Value of Eth Issued to Asset'!B7 &gt; 'Value of Eth below 200'!$N$4, "NA",'Value of Eth Issued to Asset'!B7)</f>
        <v>0.32264059469941825</v>
      </c>
      <c r="C8" s="40">
        <f>IF('Value of Eth Issued to Asset'!C7 &gt; 'Value of Eth below 200'!$N$4, "NA",'Value of Eth Issued to Asset'!C7)</f>
        <v>0.36214605067064071</v>
      </c>
      <c r="D8" s="40">
        <f>IF('Value of Eth Issued to Asset'!D7 &gt; 'Value of Eth below 200'!$N$4, "NA",'Value of Eth Issued to Asset'!D7)</f>
        <v>0.39948682721836115</v>
      </c>
      <c r="E8" s="40">
        <f>IF('Value of Eth Issued to Asset'!E7 &gt; 'Value of Eth below 200'!$N$4, "NA",'Value of Eth Issued to Asset'!E7)</f>
        <v>0.43454391891891891</v>
      </c>
      <c r="F8" s="40">
        <f>IF('Value of Eth Issued to Asset'!F7 &gt; 'Value of Eth below 200'!$N$4, 0,'Value of Eth Issued to Asset'!F7)</f>
        <v>0.46730769230769231</v>
      </c>
      <c r="G8" s="40">
        <f>IF('Value of Eth Issued to Asset'!G7 &gt; 'Value of Eth below 200'!$N$4, 0,'Value of Eth Issued to Asset'!G7)</f>
        <v>0.49783923941227304</v>
      </c>
      <c r="H8" s="40">
        <f>IF('Value of Eth Issued to Asset'!H7 &gt; 'Value of Eth below 200'!$N$4, 0,'Value of Eth Issued to Asset'!H7)</f>
        <v>0.52624250214224499</v>
      </c>
      <c r="I8" s="40">
        <f>IF('Value of Eth Issued to Asset'!I7 &gt; 'Value of Eth below 200'!$N$4, "NA",'Value of Eth Issued to Asset'!I7)</f>
        <v>0.55264487870619949</v>
      </c>
      <c r="J8" s="40">
        <f>IF('Value of Eth Issued to Asset'!J7 &gt; 'Value of Eth below 200'!$N$4, "NA",'Value of Eth Issued to Asset'!J7)</f>
        <v>0.57718415737901119</v>
      </c>
      <c r="K8" s="40">
        <f>IF('Value of Eth Issued to Asset'!K7 &gt; 'Value of Eth below 200'!$N$4, "NA",'Value of Eth Issued to Asset'!K7)</f>
        <v>0.6</v>
      </c>
    </row>
    <row r="9" spans="1:14" x14ac:dyDescent="0.2">
      <c r="A9" s="35">
        <v>45413</v>
      </c>
      <c r="B9" s="40">
        <f>IF('Value of Eth Issued to Asset'!B8 &gt; 'Value of Eth below 200'!$N$4, "NA",'Value of Eth Issued to Asset'!B8)</f>
        <v>0.26979287808553515</v>
      </c>
      <c r="C9" s="40">
        <f>IF('Value of Eth Issued to Asset'!C8 &gt; 'Value of Eth below 200'!$N$4, "NA",'Value of Eth Issued to Asset'!C8)</f>
        <v>0.31348097183401413</v>
      </c>
      <c r="D9" s="40">
        <f>IF('Value of Eth Issued to Asset'!D8 &gt; 'Value of Eth below 200'!$N$4, "NA",'Value of Eth Issued to Asset'!D8)</f>
        <v>0.35531095531399631</v>
      </c>
      <c r="E9" s="40">
        <f>IF('Value of Eth Issued to Asset'!E8 &gt; 'Value of Eth below 200'!$N$4, "NA",'Value of Eth Issued to Asset'!E8)</f>
        <v>0.39484359011840381</v>
      </c>
      <c r="F9" s="40">
        <f>IF('Value of Eth Issued to Asset'!F8 &gt; 'Value of Eth below 200'!$N$4, 0,'Value of Eth Issued to Asset'!F8)</f>
        <v>0.43187203791469192</v>
      </c>
      <c r="G9" s="40">
        <f>IF('Value of Eth Issued to Asset'!G8 &gt; 'Value of Eth below 200'!$N$4, 0,'Value of Eth Issued to Asset'!G8)</f>
        <v>0.46634955976115772</v>
      </c>
      <c r="H9" s="40">
        <f>IF('Value of Eth Issued to Asset'!H8 &gt; 'Value of Eth below 200'!$N$4, 0,'Value of Eth Issued to Asset'!H8)</f>
        <v>0.4983326792220672</v>
      </c>
      <c r="I9" s="40">
        <f>IF('Value of Eth Issued to Asset'!I8 &gt; 'Value of Eth below 200'!$N$4, "NA",'Value of Eth Issued to Asset'!I8)</f>
        <v>0.52793970388384237</v>
      </c>
      <c r="J9" s="40">
        <f>IF('Value of Eth Issued to Asset'!J8 &gt; 'Value of Eth below 200'!$N$4, "NA",'Value of Eth Issued to Asset'!J8)</f>
        <v>0.55532203203654384</v>
      </c>
      <c r="K9" s="40">
        <f>IF('Value of Eth Issued to Asset'!K8 &gt; 'Value of Eth below 200'!$N$4, "NA",'Value of Eth Issued to Asset'!K8)</f>
        <v>0.58064516129032262</v>
      </c>
    </row>
    <row r="10" spans="1:14" x14ac:dyDescent="0.2">
      <c r="A10" s="35">
        <v>45444</v>
      </c>
      <c r="B10" s="40">
        <f>IF('Value of Eth Issued to Asset'!B9 &gt; 'Value of Eth below 200'!$N$4, "NA",'Value of Eth Issued to Asset'!B9)</f>
        <v>0.23482572991636444</v>
      </c>
      <c r="C10" s="40">
        <f>IF('Value of Eth Issued to Asset'!C9 &gt; 'Value of Eth below 200'!$N$4, "NA",'Value of Eth Issued to Asset'!C9)</f>
        <v>0.28191163675034642</v>
      </c>
      <c r="D10" s="40">
        <f>IF('Value of Eth Issued to Asset'!D9 &gt; 'Value of Eth below 200'!$N$4, "NA",'Value of Eth Issued to Asset'!D9)</f>
        <v>0.32745660287722744</v>
      </c>
      <c r="E10" s="40">
        <f>IF('Value of Eth Issued to Asset'!E9 &gt; 'Value of Eth below 200'!$N$4, "NA",'Value of Eth Issued to Asset'!E9)</f>
        <v>0.37065543401552575</v>
      </c>
      <c r="F10" s="40">
        <f>IF('Value of Eth Issued to Asset'!F9 &gt; 'Value of Eth below 200'!$N$4, 0,'Value of Eth Issued to Asset'!F9)</f>
        <v>0.41109022556390978</v>
      </c>
      <c r="G10" s="40">
        <f>IF('Value of Eth Issued to Asset'!G9 &gt; 'Value of Eth below 200'!$N$4, 0,'Value of Eth Issued to Asset'!G9)</f>
        <v>0.44861450841517281</v>
      </c>
      <c r="H10" s="40">
        <f>IF('Value of Eth Issued to Asset'!H9 &gt; 'Value of Eth below 200'!$N$4, 0,'Value of Eth Issued to Asset'!H9)</f>
        <v>0.48325620876592518</v>
      </c>
      <c r="I10" s="40">
        <f>IF('Value of Eth Issued to Asset'!I9 &gt; 'Value of Eth below 200'!$N$4, "NA",'Value of Eth Issued to Asset'!I9)</f>
        <v>0.51514590474122557</v>
      </c>
      <c r="J10" s="40">
        <f>IF('Value of Eth Issued to Asset'!J9 &gt; 'Value of Eth below 200'!$N$4, "NA",'Value of Eth Issued to Asset'!J9)</f>
        <v>0.54446786184848961</v>
      </c>
      <c r="K10" s="40">
        <f>IF('Value of Eth Issued to Asset'!K9 &gt; 'Value of Eth below 200'!$N$4, "NA",'Value of Eth Issued to Asset'!K9)</f>
        <v>0.5714285714285714</v>
      </c>
    </row>
    <row r="11" spans="1:14" x14ac:dyDescent="0.2">
      <c r="A11" s="35">
        <v>45474</v>
      </c>
      <c r="B11" s="40">
        <f>IF('Value of Eth Issued to Asset'!B10 &gt; 'Value of Eth below 200'!$N$4, "NA",'Value of Eth Issued to Asset'!B10)</f>
        <v>0.21007380651197288</v>
      </c>
      <c r="C11" s="40">
        <f>IF('Value of Eth Issued to Asset'!C10 &gt; 'Value of Eth below 200'!$N$4, "NA",'Value of Eth Issued to Asset'!C10)</f>
        <v>0.26008493095024549</v>
      </c>
      <c r="D11" s="40">
        <f>IF('Value of Eth Issued to Asset'!D10 &gt; 'Value of Eth below 200'!$N$4, "NA",'Value of Eth Issued to Asset'!D10)</f>
        <v>0.30883295496250635</v>
      </c>
      <c r="E11" s="40">
        <f>IF('Value of Eth Issued to Asset'!E10 &gt; 'Value of Eth below 200'!$N$4, "NA",'Value of Eth Issued to Asset'!E10)</f>
        <v>0.35511652522477316</v>
      </c>
      <c r="F11" s="40">
        <f>IF('Value of Eth Issued to Asset'!F10 &gt; 'Value of Eth below 200'!$N$4, 0,'Value of Eth Issued to Asset'!F10)</f>
        <v>0.39831228751821274</v>
      </c>
      <c r="G11" s="40">
        <f>IF('Value of Eth Issued to Asset'!G10 &gt; 'Value of Eth below 200'!$N$4, 0,'Value of Eth Issued to Asset'!G10)</f>
        <v>0.43819919198703139</v>
      </c>
      <c r="H11" s="40">
        <f>IF('Value of Eth Issued to Asset'!H10 &gt; 'Value of Eth below 200'!$N$4, 0,'Value of Eth Issued to Asset'!H10)</f>
        <v>0.47480637943514392</v>
      </c>
      <c r="I11" s="40">
        <f>IF('Value of Eth Issued to Asset'!I10 &gt; 'Value of Eth below 200'!$N$4, "NA",'Value of Eth Issued to Asset'!I10)</f>
        <v>0.5083026132216073</v>
      </c>
      <c r="J11" s="40">
        <f>IF('Value of Eth Issued to Asset'!J10 &gt; 'Value of Eth below 200'!$N$4, "NA",'Value of Eth Issued to Asset'!J10)</f>
        <v>0.5389238326184338</v>
      </c>
      <c r="K11" s="40">
        <f>IF('Value of Eth Issued to Asset'!K10 &gt; 'Value of Eth below 200'!$N$4, "NA",'Value of Eth Issued to Asset'!K10)</f>
        <v>0.56692913385826771</v>
      </c>
    </row>
    <row r="12" spans="1:14" x14ac:dyDescent="0.2">
      <c r="A12" s="35">
        <v>45505</v>
      </c>
      <c r="B12" s="40">
        <f>IF('Value of Eth Issued to Asset'!B11 &gt; 'Value of Eth below 200'!$N$4, "NA",'Value of Eth Issued to Asset'!B11)</f>
        <v>0.19170410888333195</v>
      </c>
      <c r="C12" s="40">
        <f>IF('Value of Eth Issued to Asset'!C11 &gt; 'Value of Eth below 200'!$N$4, "NA",'Value of Eth Issued to Asset'!C11)</f>
        <v>0.24432133350814705</v>
      </c>
      <c r="D12" s="40">
        <f>IF('Value of Eth Issued to Asset'!D11 &gt; 'Value of Eth below 200'!$N$4, "NA",'Value of Eth Issued to Asset'!D11)</f>
        <v>0.29588815829941162</v>
      </c>
      <c r="E12" s="40">
        <f>IF('Value of Eth Issued to Asset'!E11 &gt; 'Value of Eth below 200'!$N$4, "NA",'Value of Eth Issued to Asset'!E11)</f>
        <v>0.34479178761544094</v>
      </c>
      <c r="F12" s="40">
        <f>IF('Value of Eth Issued to Asset'!F11 &gt; 'Value of Eth below 200'!$N$4, 0,'Value of Eth Issued to Asset'!F11)</f>
        <v>0.39022601110229976</v>
      </c>
      <c r="G12" s="40">
        <f>IF('Value of Eth Issued to Asset'!G11 &gt; 'Value of Eth below 200'!$N$4, 0,'Value of Eth Issued to Asset'!G11)</f>
        <v>0.43193169341933296</v>
      </c>
      <c r="H12" s="40">
        <f>IF('Value of Eth Issued to Asset'!H11 &gt; 'Value of Eth below 200'!$N$4, 0,'Value of Eth Issued to Asset'!H11)</f>
        <v>0.46997251977013127</v>
      </c>
      <c r="I12" s="40">
        <f>IF('Value of Eth Issued to Asset'!I11 &gt; 'Value of Eth below 200'!$N$4, "NA",'Value of Eth Issued to Asset'!I11)</f>
        <v>0.50457877110929228</v>
      </c>
      <c r="J12" s="40">
        <f>IF('Value of Eth Issued to Asset'!J11 &gt; 'Value of Eth below 200'!$N$4, "NA",'Value of Eth Issued to Asset'!J11)</f>
        <v>0.53605102995125531</v>
      </c>
      <c r="K12" s="40">
        <f>IF('Value of Eth Issued to Asset'!K11 &gt; 'Value of Eth below 200'!$N$4, "NA",'Value of Eth Issued to Asset'!K11)</f>
        <v>0.56470588235294117</v>
      </c>
    </row>
    <row r="13" spans="1:14" x14ac:dyDescent="0.2">
      <c r="A13" s="35">
        <v>45536</v>
      </c>
      <c r="B13" s="40">
        <f>IF('Value of Eth Issued to Asset'!B12 &gt; 'Value of Eth below 200'!$N$4, "NA",'Value of Eth Issued to Asset'!B12)</f>
        <v>0.17758691496239676</v>
      </c>
      <c r="C13" s="40">
        <f>IF('Value of Eth Issued to Asset'!C12 &gt; 'Value of Eth below 200'!$N$4, "NA",'Value of Eth Issued to Asset'!C12)</f>
        <v>0.23257449531796812</v>
      </c>
      <c r="D13" s="40">
        <f>IF('Value of Eth Issued to Asset'!D12 &gt; 'Value of Eth below 200'!$N$4, "NA",'Value of Eth Issued to Asset'!D12)</f>
        <v>0.28664598501765143</v>
      </c>
      <c r="E13" s="40">
        <f>IF('Value of Eth Issued to Asset'!E12 &gt; 'Value of Eth below 200'!$N$4, "NA",'Value of Eth Issued to Asset'!E12)</f>
        <v>0.33777706878783448</v>
      </c>
      <c r="F13" s="40">
        <f>IF('Value of Eth Issued to Asset'!F12 &gt; 'Value of Eth below 200'!$N$4, 0,'Value of Eth Issued to Asset'!F12)</f>
        <v>0.38501512701476187</v>
      </c>
      <c r="G13" s="40">
        <f>IF('Value of Eth Issued to Asset'!G12 &gt; 'Value of Eth below 200'!$N$4, 0,'Value of Eth Issued to Asset'!G12)</f>
        <v>0.42810474394271614</v>
      </c>
      <c r="H13" s="40">
        <f>IF('Value of Eth Issued to Asset'!H12 &gt; 'Value of Eth below 200'!$N$4, 0,'Value of Eth Issued to Asset'!H12)</f>
        <v>0.46717477587305972</v>
      </c>
      <c r="I13" s="40">
        <f>IF('Value of Eth Issued to Asset'!I12 &gt; 'Value of Eth below 200'!$N$4, "NA",'Value of Eth Issued to Asset'!I12)</f>
        <v>0.50253345053616527</v>
      </c>
      <c r="J13" s="40">
        <f>IF('Value of Eth Issued to Asset'!J12 &gt; 'Value of Eth below 200'!$N$4, "NA",'Value of Eth Issued to Asset'!J12)</f>
        <v>0.53455129610912511</v>
      </c>
      <c r="K13" s="40">
        <f>IF('Value of Eth Issued to Asset'!K12 &gt; 'Value of Eth below 200'!$N$4, "NA",'Value of Eth Issued to Asset'!K12)</f>
        <v>0.56360078277886494</v>
      </c>
    </row>
    <row r="14" spans="1:14" x14ac:dyDescent="0.2">
      <c r="A14" s="35">
        <v>45566</v>
      </c>
      <c r="B14" s="40">
        <f>IF('Value of Eth Issued to Asset'!B13 &gt; 'Value of Eth below 200'!$N$4, "NA",'Value of Eth Issued to Asset'!B13)</f>
        <v>0.16644415385711414</v>
      </c>
      <c r="C14" s="40">
        <f>IF('Value of Eth Issued to Asset'!C13 &gt; 'Value of Eth below 200'!$N$4, "NA",'Value of Eth Issued to Asset'!C13)</f>
        <v>0.22361508457768037</v>
      </c>
      <c r="D14" s="40">
        <f>IF('Value of Eth Issued to Asset'!D13 &gt; 'Value of Eth below 200'!$N$4, "NA",'Value of Eth Issued to Asset'!D13)</f>
        <v>0.27992028426350413</v>
      </c>
      <c r="E14" s="40">
        <f>IF('Value of Eth Issued to Asset'!E13 &gt; 'Value of Eth below 200'!$N$4, "NA",'Value of Eth Issued to Asset'!E13)</f>
        <v>0.33293880288581235</v>
      </c>
      <c r="F14" s="40">
        <f>IF('Value of Eth Issued to Asset'!F13 &gt; 'Value of Eth below 200'!$N$4, 0,'Value of Eth Issued to Asset'!F13)</f>
        <v>0.38161783713916414</v>
      </c>
      <c r="G14" s="40">
        <f>IF('Value of Eth Issued to Asset'!G13 &gt; 'Value of Eth below 200'!$N$4, 0,'Value of Eth Issued to Asset'!G13)</f>
        <v>0.42574714775175154</v>
      </c>
      <c r="H14" s="40">
        <f>IF('Value of Eth Issued to Asset'!H13 &gt; 'Value of Eth below 200'!$N$4, 0,'Value of Eth Issued to Asset'!H13)</f>
        <v>0.46554454986370852</v>
      </c>
      <c r="I14" s="40">
        <f>IF('Value of Eth Issued to Asset'!I13 &gt; 'Value of Eth below 200'!$N$4, "NA",'Value of Eth Issued to Asset'!I13)</f>
        <v>0.5014043100755462</v>
      </c>
      <c r="J14" s="40">
        <f>IF('Value of Eth Issued to Asset'!J13 &gt; 'Value of Eth below 200'!$N$4, "NA",'Value of Eth Issued to Asset'!J13)</f>
        <v>0.53376532819726819</v>
      </c>
      <c r="K14" s="40">
        <f>IF('Value of Eth Issued to Asset'!K13 &gt; 'Value of Eth below 200'!$N$4, "NA",'Value of Eth Issued to Asset'!K13)</f>
        <v>0.56304985337243407</v>
      </c>
    </row>
    <row r="15" spans="1:14" x14ac:dyDescent="0.2">
      <c r="A15" s="35">
        <v>45597</v>
      </c>
      <c r="B15" s="40">
        <f>IF('Value of Eth Issued to Asset'!B14 &gt; 'Value of Eth below 200'!$N$4, "NA",'Value of Eth Issued to Asset'!B14)</f>
        <v>0.15746230434335592</v>
      </c>
      <c r="C15" s="40">
        <f>IF('Value of Eth Issued to Asset'!C14 &gt; 'Value of Eth below 200'!$N$4, "NA",'Value of Eth Issued to Asset'!C14)</f>
        <v>0.21665980701765675</v>
      </c>
      <c r="D15" s="40">
        <f>IF('Value of Eth Issued to Asset'!D14 &gt; 'Value of Eth below 200'!$N$4, "NA",'Value of Eth Issued to Asset'!D14)</f>
        <v>0.27495762909352295</v>
      </c>
      <c r="E15" s="40">
        <f>IF('Value of Eth Issued to Asset'!E14 &gt; 'Value of Eth below 200'!$N$4, "NA",'Value of Eth Issued to Asset'!E14)</f>
        <v>0.32956689951332907</v>
      </c>
      <c r="F15" s="40">
        <f>IF('Value of Eth Issued to Asset'!F14 &gt; 'Value of Eth below 200'!$N$4, 0,'Value of Eth Issued to Asset'!F14)</f>
        <v>0.37938609015471247</v>
      </c>
      <c r="G15" s="40">
        <f>IF('Value of Eth Issued to Asset'!G14 &gt; 'Value of Eth below 200'!$N$4, 0,'Value of Eth Issued to Asset'!G14)</f>
        <v>0.42428679117880846</v>
      </c>
      <c r="H15" s="40">
        <f>IF('Value of Eth Issued to Asset'!H14 &gt; 'Value of Eth below 200'!$N$4, 0,'Value of Eth Issued to Asset'!H14)</f>
        <v>0.46459089724235325</v>
      </c>
      <c r="I15" s="40">
        <f>IF('Value of Eth Issued to Asset'!I14 &gt; 'Value of Eth below 200'!$N$4, "NA",'Value of Eth Issued to Asset'!I14)</f>
        <v>0.50077919960831607</v>
      </c>
      <c r="J15" s="40">
        <f>IF('Value of Eth Issued to Asset'!J14 &gt; 'Value of Eth below 200'!$N$4, "NA",'Value of Eth Issued to Asset'!J14)</f>
        <v>0.53335258850588407</v>
      </c>
      <c r="K15" s="40">
        <f>IF('Value of Eth Issued to Asset'!K14 &gt; 'Value of Eth below 200'!$N$4, "NA",'Value of Eth Issued to Asset'!K14)</f>
        <v>0.56277479237909134</v>
      </c>
    </row>
    <row r="16" spans="1:14" x14ac:dyDescent="0.2">
      <c r="A16" s="35">
        <v>45627</v>
      </c>
      <c r="B16" s="40">
        <f>IF('Value of Eth Issued to Asset'!B15 &gt; 'Value of Eth below 200'!$N$4, "NA",'Value of Eth Issued to Asset'!B15)</f>
        <v>0.1500988449889302</v>
      </c>
      <c r="C16" s="40">
        <f>IF('Value of Eth Issued to Asset'!C15 &gt; 'Value of Eth below 200'!$N$4, "NA",'Value of Eth Issued to Asset'!C15)</f>
        <v>0.2111859045972955</v>
      </c>
      <c r="D16" s="40">
        <f>IF('Value of Eth Issued to Asset'!D15 &gt; 'Value of Eth below 200'!$N$4, "NA",'Value of Eth Issued to Asset'!D15)</f>
        <v>0.27125832988128284</v>
      </c>
      <c r="E16" s="40">
        <f>IF('Value of Eth Issued to Asset'!E15 &gt; 'Value of Eth below 200'!$N$4, "NA",'Value of Eth Issued to Asset'!E15)</f>
        <v>0.3271999126348169</v>
      </c>
      <c r="F16" s="40">
        <f>IF('Value of Eth Issued to Asset'!F15 &gt; 'Value of Eth below 200'!$N$4, 0,'Value of Eth Issued to Asset'!F15)</f>
        <v>0.37791270420692336</v>
      </c>
      <c r="G16" s="40">
        <f>IF('Value of Eth Issued to Asset'!G15 &gt; 'Value of Eth below 200'!$N$4, 0,'Value of Eth Issued to Asset'!G15)</f>
        <v>0.42337914487933165</v>
      </c>
      <c r="H16" s="40">
        <f>IF('Value of Eth Issued to Asset'!H15 &gt; 'Value of Eth below 200'!$N$4, 0,'Value of Eth Issued to Asset'!H15)</f>
        <v>0.46403174800896307</v>
      </c>
      <c r="I16" s="40">
        <f>IF('Value of Eth Issued to Asset'!I15 &gt; 'Value of Eth below 200'!$N$4, "NA",'Value of Eth Issued to Asset'!I15)</f>
        <v>0.50043258905064769</v>
      </c>
      <c r="J16" s="40">
        <f>IF('Value of Eth Issued to Asset'!J15 &gt; 'Value of Eth below 200'!$N$4, "NA",'Value of Eth Issued to Asset'!J15)</f>
        <v>0.53313561337023851</v>
      </c>
      <c r="K16" s="40">
        <f>IF('Value of Eth Issued to Asset'!K15 &gt; 'Value of Eth below 200'!$N$4, "NA",'Value of Eth Issued to Asset'!K15)</f>
        <v>0.56263736263736264</v>
      </c>
    </row>
    <row r="17" spans="1:11" x14ac:dyDescent="0.2">
      <c r="A17" s="35">
        <v>45658</v>
      </c>
      <c r="B17" s="40">
        <f>IF('Value of Eth Issued to Asset'!B16 &gt; 'Value of Eth below 200'!$N$4, "NA",'Value of Eth Issued to Asset'!B16)</f>
        <v>0.14397803567110454</v>
      </c>
      <c r="C17" s="40">
        <f>IF('Value of Eth Issued to Asset'!C16 &gt; 'Value of Eth below 200'!$N$4, "NA",'Value of Eth Issued to Asset'!C16)</f>
        <v>0.20683125101569808</v>
      </c>
      <c r="D17" s="40">
        <f>IF('Value of Eth Issued to Asset'!D16 &gt; 'Value of Eth below 200'!$N$4, "NA",'Value of Eth Issued to Asset'!D16)</f>
        <v>0.26847975645074268</v>
      </c>
      <c r="E17" s="40">
        <f>IF('Value of Eth Issued to Asset'!E16 &gt; 'Value of Eth below 200'!$N$4, "NA",'Value of Eth Issued to Asset'!E16)</f>
        <v>0.3255299177652487</v>
      </c>
      <c r="F17" s="40">
        <f>IF('Value of Eth Issued to Asset'!F16 &gt; 'Value of Eth below 200'!$N$4, 0,'Value of Eth Issued to Asset'!F16)</f>
        <v>0.37693678832328475</v>
      </c>
      <c r="G17" s="40">
        <f>IF('Value of Eth Issued to Asset'!G16 &gt; 'Value of Eth below 200'!$N$4, 0,'Value of Eth Issued to Asset'!G16)</f>
        <v>0.42281383531018285</v>
      </c>
      <c r="H17" s="40">
        <f>IF('Value of Eth Issued to Asset'!H16 &gt; 'Value of Eth below 200'!$N$4, 0,'Value of Eth Issued to Asset'!H16)</f>
        <v>0.46370346496088771</v>
      </c>
      <c r="I17" s="40">
        <f>IF('Value of Eth Issued to Asset'!I16 &gt; 'Value of Eth below 200'!$N$4, "NA",'Value of Eth Issued to Asset'!I16)</f>
        <v>0.50024023487438107</v>
      </c>
      <c r="J17" s="40">
        <f>IF('Value of Eth Issued to Asset'!J16 &gt; 'Value of Eth below 200'!$N$4, "NA",'Value of Eth Issued to Asset'!J16)</f>
        <v>0.53302148682342387</v>
      </c>
      <c r="K17" s="40">
        <f>IF('Value of Eth Issued to Asset'!K16 &gt; 'Value of Eth below 200'!$N$4, "NA",'Value of Eth Issued to Asset'!K16)</f>
        <v>0.56256867293370771</v>
      </c>
    </row>
    <row r="18" spans="1:11" x14ac:dyDescent="0.2">
      <c r="A18" s="35">
        <v>45689</v>
      </c>
      <c r="B18" s="40">
        <f>IF('Value of Eth Issued to Asset'!B17 &gt; 'Value of Eth below 200'!$N$4, "NA",'Value of Eth Issued to Asset'!B17)</f>
        <v>0.13883136466769666</v>
      </c>
      <c r="C18" s="40">
        <f>IF('Value of Eth Issued to Asset'!C17 &gt; 'Value of Eth below 200'!$N$4, "NA",'Value of Eth Issued to Asset'!C17)</f>
        <v>0.20333723927064923</v>
      </c>
      <c r="D18" s="40">
        <f>IF('Value of Eth Issued to Asset'!D17 &gt; 'Value of Eth below 200'!$N$4, "NA",'Value of Eth Issued to Asset'!D17)</f>
        <v>0.26638082429398613</v>
      </c>
      <c r="E18" s="40">
        <f>IF('Value of Eth Issued to Asset'!E17 &gt; 'Value of Eth below 200'!$N$4, "NA",'Value of Eth Issued to Asset'!E17)</f>
        <v>0.32434746329379038</v>
      </c>
      <c r="F18" s="40">
        <f>IF('Value of Eth Issued to Asset'!F17 &gt; 'Value of Eth below 200'!$N$4, 0,'Value of Eth Issued to Asset'!F17)</f>
        <v>0.37628897313275644</v>
      </c>
      <c r="G18" s="40">
        <f>IF('Value of Eth Issued to Asset'!G17 &gt; 'Value of Eth below 200'!$N$4, 0,'Value of Eth Issued to Asset'!G17)</f>
        <v>0.42246128280397705</v>
      </c>
      <c r="H18" s="40">
        <f>IF('Value of Eth Issued to Asset'!H17 &gt; 'Value of Eth below 200'!$N$4, 0,'Value of Eth Issued to Asset'!H17)</f>
        <v>0.46351057417301073</v>
      </c>
      <c r="I18" s="40">
        <f>IF('Value of Eth Issued to Asset'!I17 &gt; 'Value of Eth below 200'!$N$4, "NA",'Value of Eth Issued to Asset'!I17)</f>
        <v>0.50013343532503951</v>
      </c>
      <c r="J18" s="40">
        <f>IF('Value of Eth Issued to Asset'!J17 &gt; 'Value of Eth below 200'!$N$4, "NA",'Value of Eth Issued to Asset'!J17)</f>
        <v>0.53296143984338507</v>
      </c>
      <c r="K18" s="40">
        <f>IF('Value of Eth Issued to Asset'!K17 &gt; 'Value of Eth below 200'!$N$4, "NA",'Value of Eth Issued to Asset'!K17)</f>
        <v>0.56253433437099432</v>
      </c>
    </row>
    <row r="19" spans="1:11" x14ac:dyDescent="0.2">
      <c r="A19" s="35">
        <v>45717</v>
      </c>
      <c r="B19" s="40">
        <f>IF('Value of Eth Issued to Asset'!B18 &gt; 'Value of Eth below 200'!$N$4, "NA",'Value of Eth Issued to Asset'!B18)</f>
        <v>0.1344618172711762</v>
      </c>
      <c r="C19" s="40">
        <f>IF('Value of Eth Issued to Asset'!C18 &gt; 'Value of Eth below 200'!$N$4, "NA",'Value of Eth Issued to Asset'!C18)</f>
        <v>0.20051448734766558</v>
      </c>
      <c r="D19" s="40">
        <f>IF('Value of Eth Issued to Asset'!D18 &gt; 'Value of Eth below 200'!$N$4, "NA",'Value of Eth Issued to Asset'!D18)</f>
        <v>0.26478845953790303</v>
      </c>
      <c r="E19" s="40">
        <f>IF('Value of Eth Issued to Asset'!E18 &gt; 'Value of Eth below 200'!$N$4, "NA",'Value of Eth Issued to Asset'!E18)</f>
        <v>0.32350809870920832</v>
      </c>
      <c r="F19" s="40">
        <f>IF('Value of Eth Issued to Asset'!F18 &gt; 'Value of Eth below 200'!$N$4, 0,'Value of Eth Issued to Asset'!F18)</f>
        <v>0.37585833198462237</v>
      </c>
      <c r="G19" s="40">
        <f>IF('Value of Eth Issued to Asset'!G18 &gt; 'Value of Eth below 200'!$N$4, 0,'Value of Eth Issued to Asset'!G18)</f>
        <v>0.42224123589221385</v>
      </c>
      <c r="H19" s="40">
        <f>IF('Value of Eth Issued to Asset'!H18 &gt; 'Value of Eth below 200'!$N$4, 0,'Value of Eth Issued to Asset'!H18)</f>
        <v>0.46339718394860829</v>
      </c>
      <c r="I19" s="40">
        <f>IF('Value of Eth Issued to Asset'!I18 &gt; 'Value of Eth below 200'!$N$4, "NA",'Value of Eth Issued to Asset'!I18)</f>
        <v>0.50007412194459022</v>
      </c>
      <c r="J19" s="40">
        <f>IF('Value of Eth Issued to Asset'!J18 &gt; 'Value of Eth below 200'!$N$4, "NA",'Value of Eth Issued to Asset'!J18)</f>
        <v>0.53292984160346812</v>
      </c>
      <c r="K19" s="40">
        <f>IF('Value of Eth Issued to Asset'!K18 &gt; 'Value of Eth below 200'!$N$4, "NA",'Value of Eth Issued to Asset'!K18)</f>
        <v>0.56251716666158025</v>
      </c>
    </row>
    <row r="20" spans="1:11" x14ac:dyDescent="0.2">
      <c r="A20" s="35">
        <v>45748</v>
      </c>
      <c r="B20" s="40">
        <f>IF('Value of Eth Issued to Asset'!B19 &gt; 'Value of Eth below 200'!$N$4, "NA",'Value of Eth Issued to Asset'!B19)</f>
        <v>0.13072154390107149</v>
      </c>
      <c r="C20" s="40">
        <f>IF('Value of Eth Issued to Asset'!C19 &gt; 'Value of Eth below 200'!$N$4, "NA",'Value of Eth Issued to Asset'!C19)</f>
        <v>0.19822137659413561</v>
      </c>
      <c r="D20" s="40">
        <f>IF('Value of Eth Issued to Asset'!D19 &gt; 'Value of Eth below 200'!$N$4, "NA",'Value of Eth Issued to Asset'!D19)</f>
        <v>0.26357645885393544</v>
      </c>
      <c r="E20" s="40">
        <f>IF('Value of Eth Issued to Asset'!E19 &gt; 'Value of Eth below 200'!$N$4, "NA",'Value of Eth Issued to Asset'!E19)</f>
        <v>0.32291120745132523</v>
      </c>
      <c r="F20" s="40">
        <f>IF('Value of Eth Issued to Asset'!F19 &gt; 'Value of Eth below 200'!$N$4, 0,'Value of Eth Issued to Asset'!F19)</f>
        <v>0.37557178507293365</v>
      </c>
      <c r="G20" s="40">
        <f>IF('Value of Eth Issued to Asset'!G19 &gt; 'Value of Eth below 200'!$N$4, 0,'Value of Eth Issued to Asset'!G19)</f>
        <v>0.42210382294092358</v>
      </c>
      <c r="H20" s="40">
        <f>IF('Value of Eth Issued to Asset'!H19 &gt; 'Value of Eth below 200'!$N$4, 0,'Value of Eth Issued to Asset'!H19)</f>
        <v>0.46333050972825357</v>
      </c>
      <c r="I20" s="40">
        <f>IF('Value of Eth Issued to Asset'!I19 &gt; 'Value of Eth below 200'!$N$4, "NA",'Value of Eth Issued to Asset'!I19)</f>
        <v>0.50004117614516697</v>
      </c>
      <c r="J20" s="40">
        <f>IF('Value of Eth Issued to Asset'!J19 &gt; 'Value of Eth below 200'!$N$4, "NA",'Value of Eth Issued to Asset'!J19)</f>
        <v>0.53291321245577894</v>
      </c>
      <c r="K20" s="40">
        <f>IF('Value of Eth Issued to Asset'!K19 &gt; 'Value of Eth below 200'!$N$4, "NA",'Value of Eth Issued to Asset'!K19)</f>
        <v>1.10592</v>
      </c>
    </row>
    <row r="21" spans="1:11" x14ac:dyDescent="0.2">
      <c r="A21" s="35">
        <v>45778</v>
      </c>
      <c r="B21" s="40">
        <f>IF('Value of Eth Issued to Asset'!B20 &gt; 'Value of Eth below 200'!$N$4, "NA",'Value of Eth Issued to Asset'!B20)</f>
        <v>0.12749741017428307</v>
      </c>
      <c r="C21" s="40">
        <f>IF('Value of Eth Issued to Asset'!C20 &gt; 'Value of Eth below 200'!$N$4, "NA",'Value of Eth Issued to Asset'!C20)</f>
        <v>0.19635013768706588</v>
      </c>
      <c r="D21" s="40">
        <f>IF('Value of Eth Issued to Asset'!D20 &gt; 'Value of Eth below 200'!$N$4, "NA",'Value of Eth Issued to Asset'!D20)</f>
        <v>0.26265167416039858</v>
      </c>
      <c r="E21" s="40">
        <f>IF('Value of Eth Issued to Asset'!E20 &gt; 'Value of Eth below 200'!$N$4, "NA",'Value of Eth Issued to Asset'!E20)</f>
        <v>0.32248620330744548</v>
      </c>
      <c r="F21" s="40">
        <f>IF('Value of Eth Issued to Asset'!F20 &gt; 'Value of Eth below 200'!$N$4, 0,'Value of Eth Issued to Asset'!F20)</f>
        <v>0.37538099640590444</v>
      </c>
      <c r="G21" s="40">
        <f>IF('Value of Eth Issued to Asset'!G20 &gt; 'Value of Eth below 200'!$N$4, 0,'Value of Eth Issued to Asset'!G20)</f>
        <v>0.42201798525513806</v>
      </c>
      <c r="H21" s="40">
        <f>IF('Value of Eth Issued to Asset'!H20 &gt; 'Value of Eth below 200'!$N$4, 0,'Value of Eth Issued to Asset'!H20)</f>
        <v>0.46329129856035928</v>
      </c>
      <c r="I21" s="40">
        <f>IF('Value of Eth Issued to Asset'!I20 &gt; 'Value of Eth below 200'!$N$4, "NA",'Value of Eth Issued to Asset'!I20)</f>
        <v>0.50002287479896301</v>
      </c>
      <c r="J21" s="40">
        <f>IF('Value of Eth Issued to Asset'!J20 &gt; 'Value of Eth below 200'!$N$4, "NA",'Value of Eth Issued to Asset'!J20)</f>
        <v>0.97348977079072052</v>
      </c>
      <c r="K21" s="40">
        <f>IF('Value of Eth Issued to Asset'!K20 &gt; 'Value of Eth below 200'!$N$4, "NA",'Value of Eth Issued to Asset'!K20)</f>
        <v>2.21184</v>
      </c>
    </row>
    <row r="22" spans="1:11" x14ac:dyDescent="0.2">
      <c r="A22" s="35">
        <v>45809</v>
      </c>
      <c r="B22" s="40">
        <f>IF('Value of Eth Issued to Asset'!B21 &gt; 'Value of Eth below 200'!$N$4, "NA",'Value of Eth Issued to Asset'!B21)</f>
        <v>0.12470136363639886</v>
      </c>
      <c r="C22" s="40">
        <f>IF('Value of Eth Issued to Asset'!C21 &gt; 'Value of Eth below 200'!$N$4, "NA",'Value of Eth Issued to Asset'!C21)</f>
        <v>0.19481754912386332</v>
      </c>
      <c r="D22" s="40">
        <f>IF('Value of Eth Issued to Asset'!D21 &gt; 'Value of Eth below 200'!$N$4, "NA",'Value of Eth Issued to Asset'!D21)</f>
        <v>0.26194470529811553</v>
      </c>
      <c r="E22" s="40">
        <f>IF('Value of Eth Issued to Asset'!E21 &gt; 'Value of Eth below 200'!$N$4, "NA",'Value of Eth Issued to Asset'!E21)</f>
        <v>0.32218331322486066</v>
      </c>
      <c r="F22" s="40">
        <f>IF('Value of Eth Issued to Asset'!F21 &gt; 'Value of Eth below 200'!$N$4, 0,'Value of Eth Issued to Asset'!F21)</f>
        <v>0.37525391161334776</v>
      </c>
      <c r="G22" s="40">
        <f>IF('Value of Eth Issued to Asset'!G21 &gt; 'Value of Eth below 200'!$N$4, 0,'Value of Eth Issued to Asset'!G21)</f>
        <v>0.42196435442769187</v>
      </c>
      <c r="H22" s="40">
        <f>IF('Value of Eth Issued to Asset'!H21 &gt; 'Value of Eth below 200'!$N$4, 0,'Value of Eth Issued to Asset'!H21)</f>
        <v>0.4632682362675607</v>
      </c>
      <c r="I22" s="40">
        <f>IF('Value of Eth Issued to Asset'!I21 &gt; 'Value of Eth below 200'!$N$4, "NA",'Value of Eth Issued to Asset'!I21)</f>
        <v>0.73774515141181052</v>
      </c>
      <c r="J22" s="40">
        <f>IF('Value of Eth Issued to Asset'!J21 &gt; 'Value of Eth below 200'!$N$4, "NA",'Value of Eth Issued to Asset'!J21)</f>
        <v>1.8496305645023692</v>
      </c>
      <c r="K22" s="40">
        <f>IF('Value of Eth Issued to Asset'!K21 &gt; 'Value of Eth below 200'!$N$4, "NA",'Value of Eth Issued to Asset'!K21)</f>
        <v>4.4236800000000001</v>
      </c>
    </row>
    <row r="23" spans="1:11" x14ac:dyDescent="0.2">
      <c r="A23" s="35">
        <v>45839</v>
      </c>
      <c r="B23" s="40">
        <f>IF('Value of Eth Issued to Asset'!B22 &gt; 'Value of Eth below 200'!$N$4, "NA",'Value of Eth Issued to Asset'!B22)</f>
        <v>0.12226384251271624</v>
      </c>
      <c r="C23" s="40">
        <f>IF('Value of Eth Issued to Asset'!C22 &gt; 'Value of Eth below 200'!$N$4, "NA",'Value of Eth Issued to Asset'!C22)</f>
        <v>0.19355854983783477</v>
      </c>
      <c r="D23" s="40">
        <f>IF('Value of Eth Issued to Asset'!D22 &gt; 'Value of Eth below 200'!$N$4, "NA",'Value of Eth Issued to Asset'!D22)</f>
        <v>0.26140346751729282</v>
      </c>
      <c r="E23" s="40">
        <f>IF('Value of Eth Issued to Asset'!E22 &gt; 'Value of Eth below 200'!$N$4, "NA",'Value of Eth Issued to Asset'!E22)</f>
        <v>0.32196731128098277</v>
      </c>
      <c r="F23" s="40">
        <f>IF('Value of Eth Issued to Asset'!F22 &gt; 'Value of Eth below 200'!$N$4, 0,'Value of Eth Issued to Asset'!F22)</f>
        <v>0.37516923621241877</v>
      </c>
      <c r="G23" s="40">
        <f>IF('Value of Eth Issued to Asset'!G22 &gt; 'Value of Eth below 200'!$N$4, 0,'Value of Eth Issued to Asset'!G22)</f>
        <v>0.42193084208198545</v>
      </c>
      <c r="H23" s="40">
        <f>IF('Value of Eth Issued to Asset'!H22 &gt; 'Value of Eth below 200'!$N$4, 0,'Value of Eth Issued to Asset'!H22)</f>
        <v>0.4746291002572855</v>
      </c>
      <c r="I23" s="40">
        <f>IF('Value of Eth Issued to Asset'!I22 &gt; 'Value of Eth below 200'!$N$4, "NA",'Value of Eth Issued to Asset'!I22)</f>
        <v>1.3279412725412589</v>
      </c>
      <c r="J23" s="40">
        <f>IF('Value of Eth Issued to Asset'!J22 &gt; 'Value of Eth below 200'!$N$4, "NA",'Value of Eth Issued to Asset'!J22)</f>
        <v>3.5142980725545012</v>
      </c>
      <c r="K23" s="40">
        <f>IF('Value of Eth Issued to Asset'!K22 &gt; 'Value of Eth below 200'!$N$4, "NA",'Value of Eth Issued to Asset'!K22)</f>
        <v>8.8473600000000001</v>
      </c>
    </row>
    <row r="24" spans="1:11" x14ac:dyDescent="0.2">
      <c r="A24" s="35">
        <v>45870</v>
      </c>
      <c r="B24" s="40">
        <f>IF('Value of Eth Issued to Asset'!B23 &gt; 'Value of Eth below 200'!$N$4, "NA",'Value of Eth Issued to Asset'!B23)</f>
        <v>0.12012916169919463</v>
      </c>
      <c r="C24" s="40">
        <f>IF('Value of Eth Issued to Asset'!C23 &gt; 'Value of Eth below 200'!$N$4, "NA",'Value of Eth Issued to Asset'!C23)</f>
        <v>0.19252174752472753</v>
      </c>
      <c r="D24" s="40">
        <f>IF('Value of Eth Issued to Asset'!D23 &gt; 'Value of Eth below 200'!$N$4, "NA",'Value of Eth Issued to Asset'!D23)</f>
        <v>0.26098865032330604</v>
      </c>
      <c r="E24" s="40">
        <f>IF('Value of Eth Issued to Asset'!E23 &gt; 'Value of Eth below 200'!$N$4, "NA",'Value of Eth Issued to Asset'!E23)</f>
        <v>0.32181320141730674</v>
      </c>
      <c r="F24" s="40">
        <f>IF('Value of Eth Issued to Asset'!F23 &gt; 'Value of Eth below 200'!$N$4, 0,'Value of Eth Issued to Asset'!F23)</f>
        <v>0.37511280717178275</v>
      </c>
      <c r="G24" s="40">
        <f>IF('Value of Eth Issued to Asset'!G23 &gt; 'Value of Eth below 200'!$N$4, 0,'Value of Eth Issued to Asset'!G23)</f>
        <v>0.42190989956891678</v>
      </c>
      <c r="H24" s="40">
        <f>IF('Value of Eth Issued to Asset'!H23 &gt; 'Value of Eth below 200'!$N$4, 0,'Value of Eth Issued to Asset'!H23)</f>
        <v>0.80686947043738533</v>
      </c>
      <c r="I24" s="40">
        <f>IF('Value of Eth Issued to Asset'!I23 &gt; 'Value of Eth below 200'!$N$4, "NA",'Value of Eth Issued to Asset'!I23)</f>
        <v>2.3902942905742659</v>
      </c>
      <c r="J24" s="40">
        <f>IF('Value of Eth Issued to Asset'!J23 &gt; 'Value of Eth below 200'!$N$4, "NA",'Value of Eth Issued to Asset'!J23)</f>
        <v>6.677166337853552</v>
      </c>
      <c r="K24" s="40">
        <f>IF('Value of Eth Issued to Asset'!K23 &gt; 'Value of Eth below 200'!$N$4, "NA",'Value of Eth Issued to Asset'!K23)</f>
        <v>17.69472</v>
      </c>
    </row>
    <row r="25" spans="1:11" x14ac:dyDescent="0.2">
      <c r="A25" s="35">
        <v>45901</v>
      </c>
      <c r="B25" s="40">
        <f>IF('Value of Eth Issued to Asset'!B24 &gt; 'Value of Eth below 200'!$N$4, "NA",'Value of Eth Issued to Asset'!B24)</f>
        <v>0.11825221684945533</v>
      </c>
      <c r="C25" s="40">
        <f>IF('Value of Eth Issued to Asset'!C24 &gt; 'Value of Eth below 200'!$N$4, "NA",'Value of Eth Issued to Asset'!C24)</f>
        <v>0.19166619265491525</v>
      </c>
      <c r="D25" s="40">
        <f>IF('Value of Eth Issued to Asset'!D24 &gt; 'Value of Eth below 200'!$N$4, "NA",'Value of Eth Issued to Asset'!D24)</f>
        <v>0.26067045494832924</v>
      </c>
      <c r="E25" s="40">
        <f>IF('Value of Eth Issued to Asset'!E24 &gt; 'Value of Eth below 200'!$N$4, "NA",'Value of Eth Issued to Asset'!E24)</f>
        <v>0.32170321323661044</v>
      </c>
      <c r="F25" s="40">
        <f>IF('Value of Eth Issued to Asset'!F24 &gt; 'Value of Eth below 200'!$N$4, 0,'Value of Eth Issued to Asset'!F24)</f>
        <v>0.37507519724093241</v>
      </c>
      <c r="G25" s="40">
        <f>IF('Value of Eth Issued to Asset'!G24 &gt; 'Value of Eth below 200'!$N$4, 0,'Value of Eth Issued to Asset'!G24)</f>
        <v>0.42189681155393849</v>
      </c>
      <c r="H25" s="40">
        <f>IF('Value of Eth Issued to Asset'!H24 &gt; 'Value of Eth below 200'!$N$4, 0,'Value of Eth Issued to Asset'!H24)</f>
        <v>1.3716780997435551</v>
      </c>
      <c r="I25" s="40">
        <f>IF('Value of Eth Issued to Asset'!I24 &gt; 'Value of Eth below 200'!$N$4, "NA",'Value of Eth Issued to Asset'!I24)</f>
        <v>4.3025297230336781</v>
      </c>
      <c r="J25" s="40">
        <f>IF('Value of Eth Issued to Asset'!J24 &gt; 'Value of Eth below 200'!$N$4, "NA",'Value of Eth Issued to Asset'!J24)</f>
        <v>12.68661604192175</v>
      </c>
      <c r="K25" s="40">
        <f>IF('Value of Eth Issued to Asset'!K24 &gt; 'Value of Eth below 200'!$N$4, "NA",'Value of Eth Issued to Asset'!K24)</f>
        <v>35.38944</v>
      </c>
    </row>
    <row r="26" spans="1:11" x14ac:dyDescent="0.2">
      <c r="A26" s="35">
        <v>45931</v>
      </c>
      <c r="B26" s="40">
        <f>IF('Value of Eth Issued to Asset'!B25 &gt; 'Value of Eth below 200'!$N$4, "NA",'Value of Eth Issued to Asset'!B25)</f>
        <v>0.11659608710844495</v>
      </c>
      <c r="C26" s="40">
        <f>IF('Value of Eth Issued to Asset'!C25 &gt; 'Value of Eth below 200'!$N$4, "NA",'Value of Eth Issued to Asset'!C25)</f>
        <v>0.19095901749396132</v>
      </c>
      <c r="D26" s="40">
        <f>IF('Value of Eth Issued to Asset'!D25 &gt; 'Value of Eth below 200'!$N$4, "NA",'Value of Eth Issued to Asset'!D25)</f>
        <v>0.26042621674814087</v>
      </c>
      <c r="E26" s="40">
        <f>IF('Value of Eth Issued to Asset'!E25 &gt; 'Value of Eth below 200'!$N$4, "NA",'Value of Eth Issued to Asset'!E25)</f>
        <v>0.32162469626941625</v>
      </c>
      <c r="F26" s="40">
        <f>IF('Value of Eth Issued to Asset'!F25 &gt; 'Value of Eth below 200'!$N$4, 0,'Value of Eth Issued to Asset'!F25)</f>
        <v>0.37505012814328997</v>
      </c>
      <c r="G26" s="40">
        <f>IF('Value of Eth Issued to Asset'!G25 &gt; 'Value of Eth below 200'!$N$4, 0,'Value of Eth Issued to Asset'!G25)</f>
        <v>0.65281994259190046</v>
      </c>
      <c r="H26" s="40">
        <f>IF('Value of Eth Issued to Asset'!H25 &gt; 'Value of Eth below 200'!$N$4, 0,'Value of Eth Issued to Asset'!H25)</f>
        <v>2.3318527695640432</v>
      </c>
      <c r="I26" s="40">
        <f>IF('Value of Eth Issued to Asset'!I25 &gt; 'Value of Eth below 200'!$N$4, "NA",'Value of Eth Issued to Asset'!I25)</f>
        <v>7.7445535014606222</v>
      </c>
      <c r="J26" s="40">
        <f>IF('Value of Eth Issued to Asset'!J25 &gt; 'Value of Eth below 200'!$N$4, "NA",'Value of Eth Issued to Asset'!J25)</f>
        <v>24.104570479651318</v>
      </c>
      <c r="K26" s="40">
        <f>IF('Value of Eth Issued to Asset'!K25 &gt; 'Value of Eth below 200'!$N$4, "NA",'Value of Eth Issued to Asset'!K25)</f>
        <v>70.778880000000001</v>
      </c>
    </row>
    <row r="27" spans="1:11" x14ac:dyDescent="0.2">
      <c r="A27" s="35">
        <v>45962</v>
      </c>
      <c r="B27" s="40">
        <f>IF('Value of Eth Issued to Asset'!B26 &gt; 'Value of Eth below 200'!$N$4, "NA",'Value of Eth Issued to Asset'!B26)</f>
        <v>0.11513026294476614</v>
      </c>
      <c r="C27" s="40">
        <f>IF('Value of Eth Issued to Asset'!C26 &gt; 'Value of Eth below 200'!$N$4, "NA",'Value of Eth Issued to Asset'!C26)</f>
        <v>0.19037367892880175</v>
      </c>
      <c r="D27" s="40">
        <f>IF('Value of Eth Issued to Asset'!D26 &gt; 'Value of Eth below 200'!$N$4, "NA",'Value of Eth Issued to Asset'!D26)</f>
        <v>0.26023865242674282</v>
      </c>
      <c r="E27" s="40">
        <f>IF('Value of Eth Issued to Asset'!E26 &gt; 'Value of Eth below 200'!$N$4, "NA",'Value of Eth Issued to Asset'!E26)</f>
        <v>0.32156863618266784</v>
      </c>
      <c r="F27" s="40">
        <f>IF('Value of Eth Issued to Asset'!F26 &gt; 'Value of Eth below 200'!$N$4, 0,'Value of Eth Issued to Asset'!F26)</f>
        <v>0.3750334172731748</v>
      </c>
      <c r="G27" s="40">
        <f>IF('Value of Eth Issued to Asset'!G26 &gt; 'Value of Eth below 200'!$N$4, 0,'Value of Eth Issued to Asset'!G26)</f>
        <v>1.0445119081470406</v>
      </c>
      <c r="H27" s="40">
        <f>IF('Value of Eth Issued to Asset'!H26 &gt; 'Value of Eth below 200'!$N$4, 0,'Value of Eth Issued to Asset'!H26)</f>
        <v>3.9641497082588741</v>
      </c>
      <c r="I27" s="40">
        <f>IF('Value of Eth Issued to Asset'!I26 &gt; 'Value of Eth below 200'!$N$4, "NA",'Value of Eth Issued to Asset'!I26)</f>
        <v>13.940196302629118</v>
      </c>
      <c r="J27" s="40">
        <f>IF('Value of Eth Issued to Asset'!J26 &gt; 'Value of Eth below 200'!$N$4, "NA",'Value of Eth Issued to Asset'!J26)</f>
        <v>45.798683911337505</v>
      </c>
      <c r="K27" s="40">
        <f>IF('Value of Eth Issued to Asset'!K26 &gt; 'Value of Eth below 200'!$N$4, "NA",'Value of Eth Issued to Asset'!K26)</f>
        <v>141.55776</v>
      </c>
    </row>
    <row r="28" spans="1:11" x14ac:dyDescent="0.2">
      <c r="A28" s="35">
        <v>45992</v>
      </c>
      <c r="B28" s="40">
        <f>IF('Value of Eth Issued to Asset'!B27 &gt; 'Value of Eth below 200'!$N$4, "NA",'Value of Eth Issued to Asset'!B27)</f>
        <v>0.11382931672229439</v>
      </c>
      <c r="C28" s="40">
        <f>IF('Value of Eth Issued to Asset'!C27 &gt; 'Value of Eth below 200'!$N$4, "NA",'Value of Eth Issued to Asset'!C27)</f>
        <v>0.18988863096646635</v>
      </c>
      <c r="D28" s="40">
        <f>IF('Value of Eth Issued to Asset'!D27 &gt; 'Value of Eth below 200'!$N$4, "NA",'Value of Eth Issued to Asset'!D27)</f>
        <v>0.26009455592486064</v>
      </c>
      <c r="E28" s="40">
        <f>IF('Value of Eth Issued to Asset'!E27 &gt; 'Value of Eth below 200'!$N$4, "NA",'Value of Eth Issued to Asset'!E27)</f>
        <v>0.32152860522708898</v>
      </c>
      <c r="F28" s="40">
        <f>IF('Value of Eth Issued to Asset'!F27 &gt; 'Value of Eth below 200'!$N$4, 0,'Value of Eth Issued to Asset'!F27)</f>
        <v>0.37876752441063521</v>
      </c>
      <c r="G28" s="40">
        <f>IF('Value of Eth Issued to Asset'!G27 &gt; 'Value of Eth below 200'!$N$4, 0,'Value of Eth Issued to Asset'!G27)</f>
        <v>1.6712190530352655</v>
      </c>
      <c r="H28" s="40">
        <f>IF('Value of Eth Issued to Asset'!H27 &gt; 'Value of Eth below 200'!$N$4, 0,'Value of Eth Issued to Asset'!H27)</f>
        <v>6.7390545040400847</v>
      </c>
      <c r="I28" s="40">
        <f>IF('Value of Eth Issued to Asset'!I27 &gt; 'Value of Eth below 200'!$N$4, "NA",'Value of Eth Issued to Asset'!I27)</f>
        <v>25.092353344732413</v>
      </c>
      <c r="J28" s="40">
        <f>IF('Value of Eth Issued to Asset'!J27 &gt; 'Value of Eth below 200'!$N$4, "NA",'Value of Eth Issued to Asset'!J27)</f>
        <v>87.017499431541253</v>
      </c>
    </row>
    <row r="29" spans="1:11" x14ac:dyDescent="0.2">
      <c r="A29" s="35">
        <v>46023</v>
      </c>
      <c r="B29" s="40">
        <f>IF('Value of Eth Issued to Asset'!B28 &gt; 'Value of Eth below 200'!$N$4, "NA",'Value of Eth Issued to Asset'!B28)</f>
        <v>0.11267189201252137</v>
      </c>
      <c r="C29" s="40">
        <f>IF('Value of Eth Issued to Asset'!C28 &gt; 'Value of Eth below 200'!$N$4, "NA",'Value of Eth Issued to Asset'!C28)</f>
        <v>0.18948630842067518</v>
      </c>
      <c r="D29" s="40">
        <f>IF('Value of Eth Issued to Asset'!D28 &gt; 'Value of Eth below 200'!$N$4, "NA",'Value of Eth Issued to Asset'!D28)</f>
        <v>0.25998382100223644</v>
      </c>
      <c r="E29" s="40">
        <f>IF('Value of Eth Issued to Asset'!E28 &gt; 'Value of Eth below 200'!$N$4, "NA",'Value of Eth Issued to Asset'!E28)</f>
        <v>0.32150001778886411</v>
      </c>
      <c r="F29" s="40">
        <f>IF('Value of Eth Issued to Asset'!F28 &gt; 'Value of Eth below 200'!$N$4, 0,'Value of Eth Issued to Asset'!F28)</f>
        <v>0.56815128661595282</v>
      </c>
      <c r="G29" s="40">
        <f>IF('Value of Eth Issued to Asset'!G28 &gt; 'Value of Eth below 200'!$N$4, 0,'Value of Eth Issued to Asset'!G28)</f>
        <v>2.6739504848564244</v>
      </c>
      <c r="H29" s="40">
        <f>IF('Value of Eth Issued to Asset'!H28 &gt; 'Value of Eth below 200'!$N$4, 0,'Value of Eth Issued to Asset'!H28)</f>
        <v>11.456392656868148</v>
      </c>
      <c r="I29" s="40">
        <f>IF('Value of Eth Issued to Asset'!I28 &gt; 'Value of Eth below 200'!$N$4, "NA",'Value of Eth Issued to Asset'!I28)</f>
        <v>45.166236020518348</v>
      </c>
      <c r="J29" s="40">
        <f>IF('Value of Eth Issued to Asset'!J28 &gt; 'Value of Eth below 200'!$N$4, "NA",'Value of Eth Issued to Asset'!J28)</f>
        <v>165.33324891992837</v>
      </c>
    </row>
    <row r="30" spans="1:11" x14ac:dyDescent="0.2">
      <c r="A30" s="35">
        <v>46054</v>
      </c>
      <c r="B30" s="40">
        <f>IF('Value of Eth Issued to Asset'!B29 &gt; 'Value of Eth below 200'!$N$4, "NA",'Value of Eth Issued to Asset'!B29)</f>
        <v>0.11163992580806231</v>
      </c>
      <c r="C30" s="40">
        <f>IF('Value of Eth Issued to Asset'!C29 &gt; 'Value of Eth below 200'!$N$4, "NA",'Value of Eth Issued to Asset'!C29)</f>
        <v>0.18915233963400369</v>
      </c>
      <c r="D30" s="40">
        <f>IF('Value of Eth Issued to Asset'!D29 &gt; 'Value of Eth below 200'!$N$4, "NA",'Value of Eth Issued to Asset'!D29)</f>
        <v>0.25989870443369506</v>
      </c>
      <c r="E30" s="40">
        <f>IF('Value of Eth Issued to Asset'!E29 &gt; 'Value of Eth below 200'!$N$4, "NA",'Value of Eth Issued to Asset'!E29)</f>
        <v>0.32147960130226738</v>
      </c>
      <c r="F30" s="40">
        <f>IF('Value of Eth Issued to Asset'!F29 &gt; 'Value of Eth below 200'!$N$4, 0,'Value of Eth Issued to Asset'!F29)</f>
        <v>0.85222692992392923</v>
      </c>
      <c r="G30" s="40">
        <f>IF('Value of Eth Issued to Asset'!G29 &gt; 'Value of Eth below 200'!$N$4, 0,'Value of Eth Issued to Asset'!G29)</f>
        <v>4.2783207757702799</v>
      </c>
      <c r="H30" s="40">
        <f>IF('Value of Eth Issued to Asset'!H29 &gt; 'Value of Eth below 200'!$N$4, 0,'Value of Eth Issued to Asset'!H29)</f>
        <v>19.475867516675848</v>
      </c>
      <c r="I30" s="40">
        <f>IF('Value of Eth Issued to Asset'!I29 &gt; 'Value of Eth below 200'!$N$4, "NA",'Value of Eth Issued to Asset'!I29)</f>
        <v>81.299224836933021</v>
      </c>
    </row>
    <row r="31" spans="1:11" x14ac:dyDescent="0.2">
      <c r="A31" s="35">
        <v>46082</v>
      </c>
      <c r="B31" s="40">
        <f>IF('Value of Eth Issued to Asset'!B30 &gt; 'Value of Eth below 200'!$N$4, "NA",'Value of Eth Issued to Asset'!B30)</f>
        <v>0.11071804323700027</v>
      </c>
      <c r="C31" s="40">
        <f>IF('Value of Eth Issued to Asset'!C30 &gt; 'Value of Eth below 200'!$N$4, "NA",'Value of Eth Issued to Asset'!C30)</f>
        <v>0.18887493027119767</v>
      </c>
      <c r="D31" s="40">
        <f>IF('Value of Eth Issued to Asset'!D30 &gt; 'Value of Eth below 200'!$N$4, "NA",'Value of Eth Issued to Asset'!D30)</f>
        <v>0.259833268065429</v>
      </c>
      <c r="E31" s="40">
        <f>IF('Value of Eth Issued to Asset'!E30 &gt; 'Value of Eth below 200'!$N$4, "NA",'Value of Eth Issued to Asset'!E30)</f>
        <v>0.32146501968506541</v>
      </c>
      <c r="F31" s="40">
        <f>IF('Value of Eth Issued to Asset'!F30 &gt; 'Value of Eth below 200'!$N$4, 0,'Value of Eth Issued to Asset'!F30)</f>
        <v>1.278340394885894</v>
      </c>
      <c r="G31" s="40">
        <f>IF('Value of Eth Issued to Asset'!G30 &gt; 'Value of Eth below 200'!$N$4, 0,'Value of Eth Issued to Asset'!G30)</f>
        <v>6.8453132412324491</v>
      </c>
      <c r="H31" s="40">
        <f>IF('Value of Eth Issued to Asset'!H30 &gt; 'Value of Eth below 200'!$N$4, 0,'Value of Eth Issued to Asset'!H30)</f>
        <v>33.108974778348937</v>
      </c>
      <c r="I31" s="40">
        <f>IF('Value of Eth Issued to Asset'!I30 &gt; 'Value of Eth below 200'!$N$4, "NA",'Value of Eth Issued to Asset'!I30)</f>
        <v>146.33860470647946</v>
      </c>
    </row>
    <row r="32" spans="1:11" x14ac:dyDescent="0.2">
      <c r="A32" s="35">
        <v>46113</v>
      </c>
      <c r="B32" s="40">
        <f>IF('Value of Eth Issued to Asset'!B31 &gt; 'Value of Eth below 200'!$N$4, "NA",'Value of Eth Issued to Asset'!B31)</f>
        <v>0.10989308163990107</v>
      </c>
      <c r="C32" s="40">
        <f>IF('Value of Eth Issued to Asset'!C31 &gt; 'Value of Eth below 200'!$N$4, "NA",'Value of Eth Issued to Asset'!C31)</f>
        <v>0.18864437661439909</v>
      </c>
      <c r="D32" s="40">
        <f>IF('Value of Eth Issued to Asset'!D31 &gt; 'Value of Eth below 200'!$N$4, "NA",'Value of Eth Issued to Asset'!D31)</f>
        <v>0.25978295481524422</v>
      </c>
      <c r="E32" s="40">
        <f>IF('Value of Eth Issued to Asset'!E31 &gt; 'Value of Eth below 200'!$N$4, "NA",'Value of Eth Issued to Asset'!E31)</f>
        <v>0.32145460505404655</v>
      </c>
      <c r="F32" s="40">
        <f>IF('Value of Eth Issued to Asset'!F31 &gt; 'Value of Eth below 200'!$N$4, 0,'Value of Eth Issued to Asset'!F31)</f>
        <v>1.9175105923288409</v>
      </c>
      <c r="G32" s="40">
        <f>IF('Value of Eth Issued to Asset'!G31 &gt; 'Value of Eth below 200'!$N$4, 0,'Value of Eth Issued to Asset'!G31)</f>
        <v>10.952501185971919</v>
      </c>
      <c r="H32" s="40">
        <f>IF('Value of Eth Issued to Asset'!H31 &gt; 'Value of Eth below 200'!$N$4, 0,'Value of Eth Issued to Asset'!H31)</f>
        <v>56.28525712319319</v>
      </c>
    </row>
    <row r="33" spans="1:8" x14ac:dyDescent="0.2">
      <c r="A33" s="35">
        <v>46143</v>
      </c>
      <c r="B33" s="40">
        <f>IF('Value of Eth Issued to Asset'!B32 &gt; 'Value of Eth below 200'!$N$4, "NA",'Value of Eth Issued to Asset'!B32)</f>
        <v>0.10915371277603786</v>
      </c>
      <c r="C33" s="40">
        <f>IF('Value of Eth Issued to Asset'!C32 &gt; 'Value of Eth below 200'!$N$4, "NA",'Value of Eth Issued to Asset'!C32)</f>
        <v>0.18845267809197305</v>
      </c>
      <c r="D33" s="40">
        <f>IF('Value of Eth Issued to Asset'!D32 &gt; 'Value of Eth below 200'!$N$4, "NA",'Value of Eth Issued to Asset'!D32)</f>
        <v>0.25974426557213814</v>
      </c>
      <c r="E33" s="40">
        <f>IF('Value of Eth Issued to Asset'!E32 &gt; 'Value of Eth below 200'!$N$4, "NA",'Value of Eth Issued to Asset'!E32)</f>
        <v>0.41673384795796126</v>
      </c>
      <c r="F33" s="40">
        <f>IF('Value of Eth Issued to Asset'!F32 &gt; 'Value of Eth below 200'!$N$4, 0,'Value of Eth Issued to Asset'!F32)</f>
        <v>2.8762658884932617</v>
      </c>
      <c r="G33" s="40">
        <f>IF('Value of Eth Issued to Asset'!G32 &gt; 'Value of Eth below 200'!$N$4, 0,'Value of Eth Issued to Asset'!G32)</f>
        <v>17.524001897555067</v>
      </c>
      <c r="H33" s="40">
        <f>IF('Value of Eth Issued to Asset'!H32 &gt; 'Value of Eth below 200'!$N$4, 0,'Value of Eth Issued to Asset'!H32)</f>
        <v>95.684937109428432</v>
      </c>
    </row>
    <row r="34" spans="1:8" x14ac:dyDescent="0.2">
      <c r="A34" s="35">
        <v>46174</v>
      </c>
      <c r="B34" s="40">
        <f>IF('Value of Eth Issued to Asset'!B33 &gt; 'Value of Eth below 200'!$N$4, "NA",'Value of Eth Issued to Asset'!B33)</f>
        <v>0.10849014025837564</v>
      </c>
      <c r="C34" s="40">
        <f>IF('Value of Eth Issued to Asset'!C33 &gt; 'Value of Eth below 200'!$N$4, "NA",'Value of Eth Issued to Asset'!C33)</f>
        <v>0.18829322668581258</v>
      </c>
      <c r="D34" s="40">
        <f>IF('Value of Eth Issued to Asset'!D33 &gt; 'Value of Eth below 200'!$N$4, "NA",'Value of Eth Issued to Asset'!D33)</f>
        <v>0.25971451245671756</v>
      </c>
      <c r="E34" s="40">
        <f>IF('Value of Eth Issued to Asset'!E33 &gt; 'Value of Eth below 200'!$N$4, 0,'Value of Eth Issued to Asset'!E33)</f>
        <v>0.58342738714114561</v>
      </c>
      <c r="F34" s="40">
        <f>IF('Value of Eth Issued to Asset'!F33 &gt; 'Value of Eth below 200'!$N$4, 0,'Value of Eth Issued to Asset'!F33)</f>
        <v>4.3143988327398919</v>
      </c>
      <c r="G34" s="40">
        <f>IF('Value of Eth Issued to Asset'!G33 &gt; 'Value of Eth below 200'!$N$4, 0,'Value of Eth Issued to Asset'!G33)</f>
        <v>28.038403036088109</v>
      </c>
      <c r="H34" s="40">
        <f>IF('Value of Eth Issued to Asset'!H33 &gt; 'Value of Eth below 200'!$N$4, 0,'Value of Eth Issued to Asset'!H33)</f>
        <v>162.6643930860283</v>
      </c>
    </row>
    <row r="35" spans="1:8" x14ac:dyDescent="0.2">
      <c r="A35" s="35">
        <v>46204</v>
      </c>
      <c r="B35" s="40">
        <f>IF('Value of Eth Issued to Asset'!B34 &gt; 'Value of Eth below 200'!$N$4, "NA",'Value of Eth Issued to Asset'!B34)</f>
        <v>0.10789385523030405</v>
      </c>
      <c r="C35" s="40">
        <f>IF('Value of Eth Issued to Asset'!C34 &gt; 'Value of Eth below 200'!$N$4, "NA",'Value of Eth Issued to Asset'!C34)</f>
        <v>0.18816055648614843</v>
      </c>
      <c r="D35" s="40">
        <f>IF('Value of Eth Issued to Asset'!D34 &gt; 'Value of Eth below 200'!$N$4, "NA",'Value of Eth Issued to Asset'!D34)</f>
        <v>0.25969163008275992</v>
      </c>
      <c r="E35" s="40">
        <f>IF('Value of Eth Issued to Asset'!E34 &gt; 'Value of Eth below 200'!$N$4, 0,'Value of Eth Issued to Asset'!E34)</f>
        <v>0.81679834199760393</v>
      </c>
      <c r="F35" s="40">
        <f>IF('Value of Eth Issued to Asset'!F34 &gt; 'Value of Eth below 200'!$N$4, 0,'Value of Eth Issued to Asset'!F34)</f>
        <v>6.4715982491098378</v>
      </c>
      <c r="G35" s="40">
        <f>IF('Value of Eth Issued to Asset'!G34 &gt; 'Value of Eth below 200'!$N$4, 0,'Value of Eth Issued to Asset'!G34)</f>
        <v>44.861444857740977</v>
      </c>
    </row>
    <row r="36" spans="1:8" x14ac:dyDescent="0.2">
      <c r="A36" s="35">
        <v>46235</v>
      </c>
      <c r="B36" s="40">
        <f>IF('Value of Eth Issued to Asset'!B35 &gt; 'Value of Eth below 200'!$N$4, "NA",'Value of Eth Issued to Asset'!B35)</f>
        <v>0.10735743754705997</v>
      </c>
      <c r="C36" s="40">
        <f>IF('Value of Eth Issued to Asset'!C35 &gt; 'Value of Eth below 200'!$N$4, "NA",'Value of Eth Issued to Asset'!C35)</f>
        <v>0.18805014071710682</v>
      </c>
      <c r="D36" s="40">
        <f>IF('Value of Eth Issued to Asset'!D35 &gt; 'Value of Eth below 200'!$N$4, "NA",'Value of Eth Issued to Asset'!D35)</f>
        <v>0.25967403100021874</v>
      </c>
      <c r="E36" s="40">
        <f>IF('Value of Eth Issued to Asset'!E35 &gt; 'Value of Eth below 200'!$N$4, 0,'Value of Eth Issued to Asset'!E35)</f>
        <v>1.1435176787966452</v>
      </c>
      <c r="F36" s="40">
        <f>IF('Value of Eth Issued to Asset'!F35 &gt; 'Value of Eth below 200'!$N$4, 0,'Value of Eth Issued to Asset'!F35)</f>
        <v>9.7073973736647563</v>
      </c>
      <c r="G36" s="40">
        <f>IF('Value of Eth Issued to Asset'!G35 &gt; 'Value of Eth below 200'!$N$4, 0,'Value of Eth Issued to Asset'!G35)</f>
        <v>71.778311772385578</v>
      </c>
    </row>
    <row r="37" spans="1:8" x14ac:dyDescent="0.2">
      <c r="A37" s="35">
        <v>46266</v>
      </c>
      <c r="B37" s="40">
        <f>IF('Value of Eth Issued to Asset'!B36 &gt; 'Value of Eth below 200'!$N$4, "NA",'Value of Eth Issued to Asset'!B36)</f>
        <v>0.10687439281531677</v>
      </c>
      <c r="C37" s="40">
        <f>IF('Value of Eth Issued to Asset'!C36 &gt; 'Value of Eth below 200'!$N$4, "NA",'Value of Eth Issued to Asset'!C36)</f>
        <v>0.18795822651841973</v>
      </c>
      <c r="D37" s="40">
        <f>IF('Value of Eth Issued to Asset'!D36 &gt; 'Value of Eth below 200'!$N$4, "NA",'Value of Eth Issued to Asset'!D36)</f>
        <v>0.25966049486750037</v>
      </c>
      <c r="E37" s="40">
        <f>IF('Value of Eth Issued to Asset'!E36 &gt; 'Value of Eth below 200'!$N$4, 0,'Value of Eth Issued to Asset'!E36)</f>
        <v>1.6009247503153037</v>
      </c>
      <c r="F37" s="40">
        <f>IF('Value of Eth Issued to Asset'!F36 &gt; 'Value of Eth below 200'!$N$4, 0,'Value of Eth Issued to Asset'!F36)</f>
        <v>14.561096060497137</v>
      </c>
      <c r="G37" s="40">
        <f>IF('Value of Eth Issued to Asset'!G36 &gt; 'Value of Eth below 200'!$N$4, 0,'Value of Eth Issued to Asset'!G36)</f>
        <v>114.84529883581691</v>
      </c>
    </row>
    <row r="38" spans="1:8" x14ac:dyDescent="0.2">
      <c r="A38" s="35">
        <v>46296</v>
      </c>
      <c r="B38" s="40">
        <f>IF('Value of Eth Issued to Asset'!B37 &gt; 'Value of Eth below 200'!$N$4, "NA",'Value of Eth Issued to Asset'!B37)</f>
        <v>0.10643901791653136</v>
      </c>
      <c r="C38" s="40">
        <f>IF('Value of Eth Issued to Asset'!C37 &gt; 'Value of Eth below 200'!$N$4, "NA",'Value of Eth Issued to Asset'!C37)</f>
        <v>0.18788169996086607</v>
      </c>
      <c r="D38" s="40">
        <f>IF('Value of Eth Issued to Asset'!D37 &gt; 'Value of Eth below 200'!$N$4, "NA",'Value of Eth Issued to Asset'!D37)</f>
        <v>0.25965008341796714</v>
      </c>
      <c r="E38" s="40">
        <f>IF('Value of Eth Issued to Asset'!E37 &gt; 'Value of Eth below 200'!$N$4, 0,'Value of Eth Issued to Asset'!E37)</f>
        <v>2.2412946504414246</v>
      </c>
      <c r="F38" s="40">
        <f>IF('Value of Eth Issued to Asset'!F37 &gt; 'Value of Eth below 200'!$N$4, 0,'Value of Eth Issued to Asset'!F37)</f>
        <v>21.841644090745707</v>
      </c>
      <c r="G38" s="40">
        <f>IF('Value of Eth Issued to Asset'!G37 &gt; 'Value of Eth below 200'!$N$4, 0,'Value of Eth Issued to Asset'!G37)</f>
        <v>183.75247813730707</v>
      </c>
    </row>
    <row r="39" spans="1:8" x14ac:dyDescent="0.2">
      <c r="A39" s="35">
        <v>46327</v>
      </c>
      <c r="B39" s="40">
        <f>IF('Value of Eth Issued to Asset'!B38 &gt; 'Value of Eth below 200'!$N$4, "NA",'Value of Eth Issued to Asset'!B38)</f>
        <v>0.10604628932716791</v>
      </c>
      <c r="C39" s="40">
        <f>IF('Value of Eth Issued to Asset'!C38 &gt; 'Value of Eth below 200'!$N$4, "NA",'Value of Eth Issued to Asset'!C38)</f>
        <v>0.18781797541520745</v>
      </c>
      <c r="D39" s="40">
        <f>IF('Value of Eth Issued to Asset'!D38 &gt; 'Value of Eth below 200'!$N$4, "NA",'Value of Eth Issued to Asset'!D38)</f>
        <v>0.25964207517875937</v>
      </c>
      <c r="E39" s="40">
        <f>IF('Value of Eth Issued to Asset'!E38 &gt; 'Value of Eth below 200'!$N$4, 0,'Value of Eth Issued to Asset'!E38)</f>
        <v>3.1378125106179944</v>
      </c>
      <c r="F39" s="40">
        <f>IF('Value of Eth Issued to Asset'!F38 &gt; 'Value of Eth below 200'!$N$4, 0,'Value of Eth Issued to Asset'!F38)</f>
        <v>32.762466136118555</v>
      </c>
    </row>
    <row r="40" spans="1:8" x14ac:dyDescent="0.2">
      <c r="A40" s="35">
        <v>46357</v>
      </c>
      <c r="B40" s="40">
        <f>IF('Value of Eth Issued to Asset'!B39 &gt; 'Value of Eth below 200'!$N$4, "NA",'Value of Eth Issued to Asset'!B39)</f>
        <v>0.1056917698142455</v>
      </c>
      <c r="C40" s="40">
        <f>IF('Value of Eth Issued to Asset'!C39 &gt; 'Value of Eth below 200'!$N$4, "NA",'Value of Eth Issued to Asset'!C39)</f>
        <v>0.18776490463875065</v>
      </c>
      <c r="D40" s="40">
        <f>IF('Value of Eth Issued to Asset'!D39 &gt; 'Value of Eth below 200'!$N$4, "NA",'Value of Eth Issued to Asset'!D39)</f>
        <v>0.32831528934973042</v>
      </c>
      <c r="E40" s="40">
        <f>IF('Value of Eth Issued to Asset'!E39 &gt; 'Value of Eth below 200'!$N$4, 0,'Value of Eth Issued to Asset'!E39)</f>
        <v>4.3929375148651921</v>
      </c>
      <c r="F40" s="40">
        <f>IF('Value of Eth Issued to Asset'!F39 &gt; 'Value of Eth below 200'!$N$4, 0,'Value of Eth Issued to Asset'!F39)</f>
        <v>49.143699204177821</v>
      </c>
    </row>
    <row r="41" spans="1:8" x14ac:dyDescent="0.2">
      <c r="A41" s="35">
        <v>46388</v>
      </c>
      <c r="B41" s="40">
        <f>IF('Value of Eth Issued to Asset'!B40 &gt; 'Value of Eth below 200'!$N$4, "NA",'Value of Eth Issued to Asset'!B40)</f>
        <v>0.10537153004190937</v>
      </c>
      <c r="C41" s="40">
        <f>IF('Value of Eth Issued to Asset'!C40 &gt; 'Value of Eth below 200'!$N$4, "NA",'Value of Eth Issued to Asset'!C40)</f>
        <v>0.18772070189677553</v>
      </c>
      <c r="D41" s="40">
        <f>IF('Value of Eth Issued to Asset'!D40 &gt; 'Value of Eth below 200'!$N$4, "NA",'Value of Eth Issued to Asset'!D40)</f>
        <v>0.4268098761546496</v>
      </c>
      <c r="E41" s="40">
        <f>IF('Value of Eth Issued to Asset'!E40 &gt; 'Value of Eth below 200'!$N$4, 0,'Value of Eth Issued to Asset'!E40)</f>
        <v>6.1501125208112688</v>
      </c>
      <c r="F41" s="40">
        <f>IF('Value of Eth Issued to Asset'!F40 &gt; 'Value of Eth below 200'!$N$4, 0,'Value of Eth Issued to Asset'!F40)</f>
        <v>73.715548806266753</v>
      </c>
    </row>
    <row r="42" spans="1:8" x14ac:dyDescent="0.2">
      <c r="A42" s="35">
        <v>46419</v>
      </c>
      <c r="B42" s="40">
        <f>IF('Value of Eth Issued to Asset'!B41 &gt; 'Value of Eth below 200'!$N$4, "NA",'Value of Eth Issued to Asset'!B41)</f>
        <v>0.10508208235498225</v>
      </c>
      <c r="C42" s="40">
        <f>IF('Value of Eth Issued to Asset'!C41 &gt; 'Value of Eth below 200'!$N$4, "NA",'Value of Eth Issued to Asset'!C41)</f>
        <v>0.18768388217340679</v>
      </c>
      <c r="D42" s="40">
        <f>IF('Value of Eth Issued to Asset'!D41 &gt; 'Value of Eth below 200'!$N$4, "NA",'Value of Eth Issued to Asset'!D41)</f>
        <v>0.55485283900104443</v>
      </c>
      <c r="E42" s="40">
        <f>IF('Value of Eth Issued to Asset'!E41 &gt; 'Value of Eth below 200'!$N$4, 0,'Value of Eth Issued to Asset'!E41)</f>
        <v>8.6101575291357761</v>
      </c>
      <c r="F42" s="40">
        <f>IF('Value of Eth Issued to Asset'!F41 &gt; 'Value of Eth below 200'!$N$4, 0,'Value of Eth Issued to Asset'!F41)</f>
        <v>110.57332320940013</v>
      </c>
    </row>
    <row r="43" spans="1:8" x14ac:dyDescent="0.2">
      <c r="A43" s="35">
        <v>46447</v>
      </c>
      <c r="B43" s="40">
        <f>IF('Value of Eth Issued to Asset'!B42 &gt; 'Value of Eth below 200'!$N$4, "NA",'Value of Eth Issued to Asset'!B42)</f>
        <v>0.10482032456694157</v>
      </c>
      <c r="C43" s="40">
        <f>IF('Value of Eth Issued to Asset'!C42 &gt; 'Value of Eth below 200'!$N$4, "NA",'Value of Eth Issued to Asset'!C42)</f>
        <v>0.18765321010218866</v>
      </c>
      <c r="D43" s="40">
        <f>IF('Value of Eth Issued to Asset'!D42 &gt; 'Value of Eth below 200'!$N$4, "NA",'Value of Eth Issued to Asset'!D42)</f>
        <v>0.72130869070135784</v>
      </c>
      <c r="E43" s="40">
        <f>IF('Value of Eth Issued to Asset'!E42 &gt; 'Value of Eth below 200'!$N$4, 0,'Value of Eth Issued to Asset'!E42)</f>
        <v>12.054220540790084</v>
      </c>
      <c r="F43" s="40">
        <f>IF('Value of Eth Issued to Asset'!F42 &gt; 'Value of Eth below 200'!$N$4, 0,'Value of Eth Issued to Asset'!F42)</f>
        <v>165.85998481410016</v>
      </c>
    </row>
    <row r="44" spans="1:8" x14ac:dyDescent="0.2">
      <c r="A44" s="35">
        <v>46478</v>
      </c>
      <c r="B44" s="40">
        <f>IF('Value of Eth Issued to Asset'!B43 &gt; 'Value of Eth below 200'!$N$4, "NA",'Value of Eth Issued to Asset'!B43)</f>
        <v>0.10458349201469613</v>
      </c>
      <c r="C44" s="40">
        <f>IF('Value of Eth Issued to Asset'!C43 &gt; 'Value of Eth below 200'!$N$4, "NA",'Value of Eth Issued to Asset'!C43)</f>
        <v>0.18762765769986897</v>
      </c>
      <c r="D44" s="40">
        <f>IF('Value of Eth Issued to Asset'!D43 &gt; 'Value of Eth below 200'!$N$4, "NA",'Value of Eth Issued to Asset'!D43)</f>
        <v>0.93770129791176526</v>
      </c>
      <c r="E44" s="40">
        <f>IF('Value of Eth Issued to Asset'!E43 &gt; 'Value of Eth below 200'!$N$4, 0,'Value of Eth Issued to Asset'!E43)</f>
        <v>16.875908757106121</v>
      </c>
    </row>
    <row r="45" spans="1:8" x14ac:dyDescent="0.2">
      <c r="A45" s="35">
        <v>46508</v>
      </c>
      <c r="B45" s="40">
        <f>IF('Value of Eth Issued to Asset'!B44 &gt; 'Value of Eth below 200'!$N$4, "NA",'Value of Eth Issued to Asset'!B44)</f>
        <v>0.10436911648179251</v>
      </c>
      <c r="C45" s="40">
        <f>IF('Value of Eth Issued to Asset'!C44 &gt; 'Value of Eth below 200'!$N$4, "NA",'Value of Eth Issued to Asset'!C44)</f>
        <v>0.18760636934645428</v>
      </c>
      <c r="D45" s="40">
        <f>IF('Value of Eth Issued to Asset'!D44 &gt; 'Value of Eth below 200'!$N$4, "NA",'Value of Eth Issued to Asset'!D44)</f>
        <v>1.2190116872852947</v>
      </c>
      <c r="E45" s="40">
        <f>IF('Value of Eth Issued to Asset'!E44 &gt; 'Value of Eth below 200'!$N$4, 0,'Value of Eth Issued to Asset'!E44)</f>
        <v>23.626272259948568</v>
      </c>
    </row>
    <row r="46" spans="1:8" x14ac:dyDescent="0.2">
      <c r="A46" s="35">
        <v>46539</v>
      </c>
      <c r="B46" s="40">
        <f>IF('Value of Eth Issued to Asset'!B45 &gt; 'Value of Eth below 200'!$N$4, "NA",'Value of Eth Issued to Asset'!B45)</f>
        <v>0.10417499085806868</v>
      </c>
      <c r="C46" s="40">
        <f>IF('Value of Eth Issued to Asset'!C45 &gt; 'Value of Eth below 200'!$N$4, "NA",'Value of Eth Issued to Asset'!C45)</f>
        <v>0.18758863274177243</v>
      </c>
      <c r="D46" s="40">
        <f>IF('Value of Eth Issued to Asset'!D45 &gt; 'Value of Eth below 200'!$N$4, "NA",'Value of Eth Issued to Asset'!D45)</f>
        <v>1.5847151934708834</v>
      </c>
      <c r="E46" s="40">
        <f>IF('Value of Eth Issued to Asset'!E45 &gt; 'Value of Eth below 200'!$N$4, 0,'Value of Eth Issued to Asset'!E45)</f>
        <v>33.07678116392799</v>
      </c>
    </row>
    <row r="47" spans="1:8" x14ac:dyDescent="0.2">
      <c r="A47" s="35">
        <v>46569</v>
      </c>
      <c r="B47" s="40">
        <f>IF('Value of Eth Issued to Asset'!B46 &gt; 'Value of Eth below 200'!$N$4, "NA",'Value of Eth Issued to Asset'!B46)</f>
        <v>0.1039991386142529</v>
      </c>
      <c r="C47" s="40">
        <f>IF('Value of Eth Issued to Asset'!C46 &gt; 'Value of Eth below 200'!$N$4, "NA",'Value of Eth Issued to Asset'!C46)</f>
        <v>0.18757385479951849</v>
      </c>
      <c r="D47" s="40">
        <f>IF('Value of Eth Issued to Asset'!D46 &gt; 'Value of Eth below 200'!$N$4, "NA",'Value of Eth Issued to Asset'!D46)</f>
        <v>2.0601297515121484</v>
      </c>
      <c r="E47" s="40">
        <f>IF('Value of Eth Issued to Asset'!E46 &gt; 'Value of Eth below 200'!$N$4, 0,'Value of Eth Issued to Asset'!E46)</f>
        <v>46.307493629499184</v>
      </c>
    </row>
    <row r="48" spans="1:8" x14ac:dyDescent="0.2">
      <c r="A48" s="35">
        <v>46600</v>
      </c>
      <c r="B48" s="40">
        <f>IF('Value of Eth Issued to Asset'!B47 &gt; 'Value of Eth below 200'!$N$4, "NA",'Value of Eth Issued to Asset'!B47)</f>
        <v>0.10383978733731004</v>
      </c>
      <c r="C48" s="40">
        <f>IF('Value of Eth Issued to Asset'!C47 &gt; 'Value of Eth below 200'!$N$4, "NA",'Value of Eth Issued to Asset'!C47)</f>
        <v>0.18756154162613697</v>
      </c>
      <c r="D48" s="40">
        <f>IF('Value of Eth Issued to Asset'!D47 &gt; 'Value of Eth below 200'!$N$4, "NA",'Value of Eth Issued to Asset'!D47)</f>
        <v>2.6781686769657935</v>
      </c>
      <c r="E48" s="40">
        <f>IF('Value of Eth Issued to Asset'!E47 &gt; 'Value of Eth below 200'!$N$4, 0,'Value of Eth Issued to Asset'!E47)</f>
        <v>64.830491081298845</v>
      </c>
    </row>
    <row r="49" spans="1:5" x14ac:dyDescent="0.2">
      <c r="A49" s="35">
        <v>46631</v>
      </c>
      <c r="B49" s="40">
        <f>IF('Value of Eth Issued to Asset'!B48 &gt; 'Value of Eth below 200'!$N$4, "NA",'Value of Eth Issued to Asset'!B48)</f>
        <v>0.10369534570607529</v>
      </c>
      <c r="C49" s="40">
        <f>IF('Value of Eth Issued to Asset'!C48 &gt; 'Value of Eth below 200'!$N$4, "NA",'Value of Eth Issued to Asset'!C48)</f>
        <v>0.18755128188314041</v>
      </c>
      <c r="D49" s="40">
        <f>IF('Value of Eth Issued to Asset'!D48 &gt; 'Value of Eth below 200'!$N$4, "NA",'Value of Eth Issued to Asset'!D48)</f>
        <v>3.4816192800555319</v>
      </c>
      <c r="E49" s="40">
        <f>IF('Value of Eth Issued to Asset'!E48 &gt; 'Value of Eth below 200'!$N$4, 0,'Value of Eth Issued to Asset'!E48)</f>
        <v>90.762687513818378</v>
      </c>
    </row>
    <row r="50" spans="1:5" x14ac:dyDescent="0.2">
      <c r="A50" s="35">
        <v>46661</v>
      </c>
      <c r="B50" s="40">
        <f>IF('Value of Eth Issued to Asset'!B49 &gt; 'Value of Eth below 200'!$N$4, "NA",'Value of Eth Issued to Asset'!B49)</f>
        <v>0.10356438339420428</v>
      </c>
      <c r="C50" s="40">
        <f>IF('Value of Eth Issued to Asset'!C49 &gt; 'Value of Eth below 200'!$N$4, "NA",'Value of Eth Issued to Asset'!C49)</f>
        <v>0.18754273295468243</v>
      </c>
      <c r="D50" s="40">
        <f>IF('Value of Eth Issued to Asset'!D49 &gt; 'Value of Eth below 200'!$N$4, "NA",'Value of Eth Issued to Asset'!D49)</f>
        <v>4.5261050640721914</v>
      </c>
      <c r="E50" s="40">
        <f>IF('Value of Eth Issued to Asset'!E49 &gt; 'Value of Eth below 200'!$N$4, 0,'Value of Eth Issued to Asset'!E49)</f>
        <v>127.06776251934576</v>
      </c>
    </row>
    <row r="51" spans="1:5" x14ac:dyDescent="0.2">
      <c r="A51" s="35">
        <v>46692</v>
      </c>
      <c r="B51" s="40">
        <f>IF('Value of Eth Issued to Asset'!B50 &gt; 'Value of Eth below 200'!$N$4, "NA",'Value of Eth Issued to Asset'!B50)</f>
        <v>0.10344561347430734</v>
      </c>
      <c r="C51" s="40">
        <f>IF('Value of Eth Issued to Asset'!C50 &gt; 'Value of Eth below 200'!$N$4, "NA",'Value of Eth Issued to Asset'!C50)</f>
        <v>0.18753560944294939</v>
      </c>
      <c r="D51" s="40">
        <f>IF('Value of Eth Issued to Asset'!D50 &gt; 'Value of Eth below 200'!$N$4, "NA",'Value of Eth Issued to Asset'!D50)</f>
        <v>5.8839365832938491</v>
      </c>
      <c r="E51" s="40">
        <f>IF('Value of Eth Issued to Asset'!E50 &gt; 'Value of Eth below 200'!$N$4, 0,'Value of Eth Issued to Asset'!E50)</f>
        <v>177.89486752708405</v>
      </c>
    </row>
    <row r="52" spans="1:5" x14ac:dyDescent="0.2">
      <c r="A52" s="35">
        <v>46722</v>
      </c>
      <c r="B52" s="40">
        <f>IF('Value of Eth Issued to Asset'!B51 &gt; 'Value of Eth below 200'!$N$4, "NA",'Value of Eth Issued to Asset'!B51)</f>
        <v>0.10333787696764431</v>
      </c>
      <c r="C52" s="40">
        <f>IF('Value of Eth Issued to Asset'!C51 &gt; 'Value of Eth below 200'!$N$4, "NA",'Value of Eth Issued to Asset'!C51)</f>
        <v>0.18752967359653758</v>
      </c>
      <c r="D52" s="40">
        <f>IF('Value of Eth Issued to Asset'!D51 &gt; 'Value of Eth below 200'!$N$4, "NA",'Value of Eth Issued to Asset'!D51)</f>
        <v>7.6491175582820032</v>
      </c>
    </row>
    <row r="53" spans="1:5" x14ac:dyDescent="0.2">
      <c r="A53" s="35">
        <v>46753</v>
      </c>
      <c r="B53" s="40">
        <f>IF('Value of Eth Issued to Asset'!B52 &gt; 'Value of Eth below 200'!$N$4, "NA",'Value of Eth Issued to Asset'!B52)</f>
        <v>0.10324012924127582</v>
      </c>
      <c r="C53" s="40">
        <f>IF('Value of Eth Issued to Asset'!C52 &gt; 'Value of Eth below 200'!$N$4, "NA",'Value of Eth Issued to Asset'!C52)</f>
        <v>0.21329151914067507</v>
      </c>
      <c r="D53" s="40">
        <f>IF('Value of Eth Issued to Asset'!D52 &gt; 'Value of Eth below 200'!$N$4, "NA",'Value of Eth Issued to Asset'!D52)</f>
        <v>9.943852825766605</v>
      </c>
    </row>
    <row r="54" spans="1:5" x14ac:dyDescent="0.2">
      <c r="A54" s="35">
        <v>46784</v>
      </c>
      <c r="B54" s="40">
        <f>IF('Value of Eth Issued to Asset'!B53 &gt; 'Value of Eth below 200'!$N$4, "NA",'Value of Eth Issued to Asset'!B53)</f>
        <v>0.10315142800171365</v>
      </c>
      <c r="C54" s="40">
        <f>IF('Value of Eth Issued to Asset'!C53 &gt; 'Value of Eth below 200'!$N$4, "NA",'Value of Eth Issued to Asset'!C53)</f>
        <v>0.25594982296881003</v>
      </c>
      <c r="D54" s="40">
        <f>IF('Value of Eth Issued to Asset'!D53 &gt; 'Value of Eth below 200'!$N$4, "NA",'Value of Eth Issued to Asset'!D53)</f>
        <v>12.927008673496587</v>
      </c>
    </row>
    <row r="55" spans="1:5" x14ac:dyDescent="0.2">
      <c r="A55" s="35">
        <v>46813</v>
      </c>
      <c r="B55" s="40">
        <f>IF('Value of Eth Issued to Asset'!B54 &gt; 'Value of Eth below 200'!$N$4, "NA",'Value of Eth Issued to Asset'!B54)</f>
        <v>0.10307092267292255</v>
      </c>
      <c r="C55" s="40">
        <f>IF('Value of Eth Issued to Asset'!C54 &gt; 'Value of Eth below 200'!$N$4, "NA",'Value of Eth Issued to Asset'!C54)</f>
        <v>0.30713978756257204</v>
      </c>
      <c r="D55" s="40">
        <f>IF('Value of Eth Issued to Asset'!D54 &gt; 'Value of Eth below 200'!$N$4, "NA",'Value of Eth Issued to Asset'!D54)</f>
        <v>16.80511127554556</v>
      </c>
    </row>
    <row r="56" spans="1:5" x14ac:dyDescent="0.2">
      <c r="A56" s="35">
        <v>46844</v>
      </c>
      <c r="B56" s="40">
        <f>IF('Value of Eth Issued to Asset'!B55 &gt; 'Value of Eth below 200'!$N$4, "NA",'Value of Eth Issued to Asset'!B55)</f>
        <v>0.10299784497861859</v>
      </c>
      <c r="C56" s="40">
        <f>IF('Value of Eth Issued to Asset'!C55 &gt; 'Value of Eth below 200'!$N$4, "NA",'Value of Eth Issued to Asset'!C55)</f>
        <v>0.36856774507508638</v>
      </c>
      <c r="D56" s="40">
        <f>IF('Value of Eth Issued to Asset'!D55 &gt; 'Value of Eth below 200'!$N$4, "NA",'Value of Eth Issued to Asset'!D55)</f>
        <v>21.846644658209236</v>
      </c>
    </row>
    <row r="57" spans="1:5" x14ac:dyDescent="0.2">
      <c r="A57" s="35">
        <v>46874</v>
      </c>
      <c r="B57" s="40">
        <f>IF('Value of Eth Issued to Asset'!B56 &gt; 'Value of Eth below 200'!$N$4, "NA",'Value of Eth Issued to Asset'!B56)</f>
        <v>0.10293150057545308</v>
      </c>
      <c r="C57" s="40">
        <f>IF('Value of Eth Issued to Asset'!C56 &gt; 'Value of Eth below 200'!$N$4, "NA",'Value of Eth Issued to Asset'!C56)</f>
        <v>0.44228129409010375</v>
      </c>
      <c r="D57" s="40">
        <f>IF('Value of Eth Issued to Asset'!D56 &gt; 'Value of Eth below 200'!$N$4, "NA",'Value of Eth Issued to Asset'!D56)</f>
        <v>28.400638055672001</v>
      </c>
    </row>
    <row r="58" spans="1:5" x14ac:dyDescent="0.2">
      <c r="A58" s="35">
        <v>46905</v>
      </c>
      <c r="B58" s="40">
        <f>IF('Value of Eth Issued to Asset'!B57 &gt; 'Value of Eth below 200'!$N$4, "NA",'Value of Eth Issued to Asset'!B57)</f>
        <v>0.10287126160588536</v>
      </c>
      <c r="C58" s="40">
        <f>IF('Value of Eth Issued to Asset'!C57 &gt; 'Value of Eth below 200'!$N$4, "NA",'Value of Eth Issued to Asset'!C57)</f>
        <v>0.53073755290812441</v>
      </c>
      <c r="D58" s="40">
        <f>IF('Value of Eth Issued to Asset'!D57 &gt; 'Value of Eth below 200'!$N$4, "NA",'Value of Eth Issued to Asset'!D57)</f>
        <v>36.920829472373605</v>
      </c>
    </row>
    <row r="59" spans="1:5" x14ac:dyDescent="0.2">
      <c r="A59" s="35">
        <v>46935</v>
      </c>
      <c r="B59" s="40">
        <f>IF('Value of Eth Issued to Asset'!B58 &gt; 'Value of Eth below 200'!$N$4, "NA",'Value of Eth Issued to Asset'!B58)</f>
        <v>0.10281656005814138</v>
      </c>
      <c r="C59" s="40">
        <f>IF('Value of Eth Issued to Asset'!C58 &gt; 'Value of Eth below 200'!$N$4, "NA",'Value of Eth Issued to Asset'!C58)</f>
        <v>0.63688506348974927</v>
      </c>
      <c r="D59" s="40">
        <f>IF('Value of Eth Issued to Asset'!D58 &gt; 'Value of Eth below 200'!$N$4, "NA",'Value of Eth Issued to Asset'!D58)</f>
        <v>47.997078314085691</v>
      </c>
    </row>
    <row r="60" spans="1:5" x14ac:dyDescent="0.2">
      <c r="A60" s="35">
        <v>46966</v>
      </c>
      <c r="B60" s="40">
        <f>IF('Value of Eth Issued to Asset'!B59 &gt; 'Value of Eth below 200'!$N$4, "NA",'Value of Eth Issued to Asset'!B59)</f>
        <v>0.10276688183627708</v>
      </c>
      <c r="C60" s="40">
        <f>IF('Value of Eth Issued to Asset'!C59 &gt; 'Value of Eth below 200'!$N$4, "NA",'Value of Eth Issued to Asset'!C59)</f>
        <v>0.76426207618769915</v>
      </c>
      <c r="D60" s="40">
        <f>IF('Value of Eth Issued to Asset'!D59 &gt; 'Value of Eth below 200'!$N$4, "NA",'Value of Eth Issued to Asset'!D59)</f>
        <v>62.396201808311417</v>
      </c>
    </row>
    <row r="61" spans="1:5" x14ac:dyDescent="0.2">
      <c r="A61" s="35">
        <v>46997</v>
      </c>
      <c r="B61" s="40">
        <f>IF('Value of Eth Issued to Asset'!B60 &gt; 'Value of Eth below 200'!$N$4, "NA",'Value of Eth Issued to Asset'!B60)</f>
        <v>0.10272176145654408</v>
      </c>
      <c r="C61" s="40">
        <f>IF('Value of Eth Issued to Asset'!C60 &gt; 'Value of Eth below 200'!$N$4, "NA",'Value of Eth Issued to Asset'!C60)</f>
        <v>0.91711449142523871</v>
      </c>
      <c r="D61" s="40">
        <f>IF('Value of Eth Issued to Asset'!D60 &gt; 'Value of Eth below 200'!$N$4, "NA",'Value of Eth Issued to Asset'!D60)</f>
        <v>81.115062350804834</v>
      </c>
    </row>
    <row r="62" spans="1:5" x14ac:dyDescent="0.2">
      <c r="A62" s="35">
        <v>47027</v>
      </c>
      <c r="B62" s="40">
        <f>IF('Value of Eth Issued to Asset'!B61 &gt; 'Value of Eth below 200'!$N$4, "NA",'Value of Eth Issued to Asset'!B61)</f>
        <v>0.10268077729740861</v>
      </c>
      <c r="C62" s="40">
        <f>IF('Value of Eth Issued to Asset'!C61 &gt; 'Value of Eth below 200'!$N$4, "NA",'Value of Eth Issued to Asset'!C61)</f>
        <v>1.1005373897102866</v>
      </c>
      <c r="D62" s="40">
        <f>IF('Value of Eth Issued to Asset'!D61 &gt; 'Value of Eth below 200'!$N$4, "NA",'Value of Eth Issued to Asset'!D61)</f>
        <v>105.4495810560463</v>
      </c>
    </row>
    <row r="63" spans="1:5" x14ac:dyDescent="0.2">
      <c r="A63" s="35">
        <v>47058</v>
      </c>
      <c r="B63" s="40">
        <f>IF('Value of Eth Issued to Asset'!B62 &gt; 'Value of Eth below 200'!$N$4, "NA",'Value of Eth Issued to Asset'!B62)</f>
        <v>0.10264354734005263</v>
      </c>
      <c r="C63" s="40">
        <f>IF('Value of Eth Issued to Asset'!C62 &gt; 'Value of Eth below 200'!$N$4, "NA",'Value of Eth Issued to Asset'!C62)</f>
        <v>1.3206448676523437</v>
      </c>
      <c r="D63" s="40">
        <f>IF('Value of Eth Issued to Asset'!D62 &gt; 'Value of Eth below 200'!$N$4, "NA",'Value of Eth Issued to Asset'!D62)</f>
        <v>137.08445537286019</v>
      </c>
    </row>
    <row r="64" spans="1:5" x14ac:dyDescent="0.2">
      <c r="A64" s="35">
        <v>47088</v>
      </c>
      <c r="B64" s="40">
        <f>IF('Value of Eth Issued to Asset'!B63 &gt; 'Value of Eth below 200'!$N$4, "NA",'Value of Eth Issued to Asset'!B63)</f>
        <v>0.10260972534426563</v>
      </c>
      <c r="C64" s="40">
        <f>IF('Value of Eth Issued to Asset'!C63 &gt; 'Value of Eth below 200'!$N$4, "NA",'Value of Eth Issued to Asset'!C63)</f>
        <v>1.5847738411828123</v>
      </c>
      <c r="D64" s="40">
        <f>IF('Value of Eth Issued to Asset'!D63 &gt; 'Value of Eth below 200'!$N$4, "NA",'Value of Eth Issued to Asset'!D63)</f>
        <v>178.20979198471824</v>
      </c>
    </row>
    <row r="65" spans="1:1" x14ac:dyDescent="0.2">
      <c r="A65" s="35"/>
    </row>
  </sheetData>
  <mergeCells count="3">
    <mergeCell ref="B1:K1"/>
    <mergeCell ref="B2:K2"/>
    <mergeCell ref="L4:M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C4EF4-1462-C049-B321-B3FD5C4A3DF4}">
  <dimension ref="A1:N64"/>
  <sheetViews>
    <sheetView topLeftCell="G22" workbookViewId="0">
      <selection activeCell="C14" sqref="C14"/>
    </sheetView>
  </sheetViews>
  <sheetFormatPr baseColWidth="10" defaultRowHeight="16" x14ac:dyDescent="0.2"/>
  <cols>
    <col min="1" max="1" width="24.33203125" customWidth="1"/>
    <col min="2" max="6" width="23.83203125" style="36" customWidth="1"/>
    <col min="7" max="11" width="25.5" style="36" customWidth="1"/>
    <col min="12" max="12" width="16.83203125" style="2" customWidth="1"/>
    <col min="13" max="13" width="16.33203125" style="2" customWidth="1"/>
  </cols>
  <sheetData>
    <row r="1" spans="1:14" x14ac:dyDescent="0.2"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x14ac:dyDescent="0.2">
      <c r="B2" s="53" t="s">
        <v>73</v>
      </c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">
      <c r="B3" s="37">
        <v>1.1000000000000001</v>
      </c>
      <c r="C3" s="37">
        <v>1.2</v>
      </c>
      <c r="D3" s="37">
        <v>1.3</v>
      </c>
      <c r="E3" s="37">
        <v>1.4</v>
      </c>
      <c r="F3" s="37">
        <v>1.5</v>
      </c>
      <c r="G3" s="37">
        <v>1.6</v>
      </c>
      <c r="H3" s="37">
        <v>1.7</v>
      </c>
      <c r="I3" s="37">
        <v>1.8</v>
      </c>
      <c r="J3" s="37">
        <v>1.9</v>
      </c>
      <c r="K3" s="37">
        <v>2</v>
      </c>
      <c r="L3" s="54" t="s">
        <v>61</v>
      </c>
      <c r="M3" s="54"/>
      <c r="N3">
        <v>30</v>
      </c>
    </row>
    <row r="4" spans="1:14" x14ac:dyDescent="0.2">
      <c r="A4" s="35">
        <v>45292</v>
      </c>
      <c r="B4" s="36">
        <f>('Federalist2.eth Member Growth'!B6*'Federalist2.eth Rev aft Reward'!$N$3*'Federalist2.eth Rev aft Reward'!$N$4*$N$5*($N$6))</f>
        <v>112.5</v>
      </c>
      <c r="C4" s="36">
        <f>('Federalist2.eth Member Growth'!C6*'Federalist2.eth Rev aft Reward'!$N$3*'Federalist2.eth Rev aft Reward'!$N$4*$N$5*($N$6))</f>
        <v>112.5</v>
      </c>
      <c r="D4" s="36">
        <f>('Federalist2.eth Member Growth'!D6*'Federalist2.eth Rev aft Reward'!$N$3*'Federalist2.eth Rev aft Reward'!$N$4*$N$5*($N$6))</f>
        <v>112.5</v>
      </c>
      <c r="E4" s="36">
        <f>('Federalist2.eth Member Growth'!E6*'Federalist2.eth Rev aft Reward'!$N$3*'Federalist2.eth Rev aft Reward'!$N$4*$N$5*($N$6))</f>
        <v>112.5</v>
      </c>
      <c r="F4" s="36">
        <f>('Federalist2.eth Member Growth'!F6*'Federalist2.eth Rev aft Reward'!$N$3*'Federalist2.eth Rev aft Reward'!$N$4*$N$5*($N$6))</f>
        <v>112.5</v>
      </c>
      <c r="G4" s="36">
        <f>('Federalist2.eth Member Growth'!G6*'Federalist2.eth Rev aft Reward'!$N$3*'Federalist2.eth Rev aft Reward'!$N$4*$N$5*($N$6))</f>
        <v>112.5</v>
      </c>
      <c r="H4" s="36">
        <f>('Federalist2.eth Member Growth'!H6*'Federalist2.eth Rev aft Reward'!$N$3*'Federalist2.eth Rev aft Reward'!$N$4*$N$5*($N$6))</f>
        <v>112.5</v>
      </c>
      <c r="I4" s="36">
        <f>('Federalist2.eth Member Growth'!I6*'Federalist2.eth Rev aft Reward'!$N$3*'Federalist2.eth Rev aft Reward'!$N$4*$N$5*($N$6))</f>
        <v>112.5</v>
      </c>
      <c r="J4" s="36">
        <f>('Federalist2.eth Member Growth'!J6*'Federalist2.eth Rev aft Reward'!$N$3*'Federalist2.eth Rev aft Reward'!$N$4*$N$5*($N$6))</f>
        <v>112.5</v>
      </c>
      <c r="K4" s="36">
        <f>('Federalist2.eth Member Growth'!K6*'Federalist2.eth Rev aft Reward'!$N$3*'Federalist2.eth Rev aft Reward'!$N$4*$N$5*($N$6))</f>
        <v>112.5</v>
      </c>
      <c r="L4" s="54" t="s">
        <v>62</v>
      </c>
      <c r="M4" s="54"/>
      <c r="N4">
        <v>0.3</v>
      </c>
    </row>
    <row r="5" spans="1:14" x14ac:dyDescent="0.2">
      <c r="A5" s="35">
        <v>45323</v>
      </c>
      <c r="B5" s="36">
        <f>('Federalist2.eth Member Growth'!B7*'Federalist2.eth Rev aft Reward'!$N$3*'Federalist2.eth Rev aft Reward'!$N$4*$N$5*($N$6))</f>
        <v>123.75000000000001</v>
      </c>
      <c r="C5" s="36">
        <f>('Federalist2.eth Member Growth'!C7*'Federalist2.eth Rev aft Reward'!$N$3*'Federalist2.eth Rev aft Reward'!$N$4*$N$5*($N$6))</f>
        <v>135</v>
      </c>
      <c r="D5" s="36">
        <f>('Federalist2.eth Member Growth'!D7*'Federalist2.eth Rev aft Reward'!$N$3*'Federalist2.eth Rev aft Reward'!$N$4*$N$5*($N$6))</f>
        <v>146.25</v>
      </c>
      <c r="E5" s="36">
        <f>('Federalist2.eth Member Growth'!E7*'Federalist2.eth Rev aft Reward'!$N$3*'Federalist2.eth Rev aft Reward'!$N$4*$N$5*($N$6))</f>
        <v>157.5</v>
      </c>
      <c r="F5" s="36">
        <f>('Federalist2.eth Member Growth'!F7*'Federalist2.eth Rev aft Reward'!$N$3*'Federalist2.eth Rev aft Reward'!$N$4*$N$5*($N$6))</f>
        <v>168.75</v>
      </c>
      <c r="G5" s="36">
        <f>('Federalist2.eth Member Growth'!G7*'Federalist2.eth Rev aft Reward'!$N$3*'Federalist2.eth Rev aft Reward'!$N$4*$N$5*($N$6))</f>
        <v>180</v>
      </c>
      <c r="H5" s="36">
        <f>('Federalist2.eth Member Growth'!H7*'Federalist2.eth Rev aft Reward'!$N$3*'Federalist2.eth Rev aft Reward'!$N$4*$N$5*($N$6))</f>
        <v>191.25</v>
      </c>
      <c r="I5" s="36">
        <f>('Federalist2.eth Member Growth'!I7*'Federalist2.eth Rev aft Reward'!$N$3*'Federalist2.eth Rev aft Reward'!$N$4*$N$5*($N$6))</f>
        <v>202.5</v>
      </c>
      <c r="J5" s="36">
        <f>('Federalist2.eth Member Growth'!J7*'Federalist2.eth Rev aft Reward'!$N$3*'Federalist2.eth Rev aft Reward'!$N$4*$N$5*($N$6))</f>
        <v>213.75</v>
      </c>
      <c r="K5" s="36">
        <f>('Federalist2.eth Member Growth'!K7*'Federalist2.eth Rev aft Reward'!$N$3*'Federalist2.eth Rev aft Reward'!$N$4*$N$5*($N$6))</f>
        <v>225</v>
      </c>
      <c r="L5" s="54" t="s">
        <v>63</v>
      </c>
      <c r="M5" s="54"/>
      <c r="N5">
        <v>0.5</v>
      </c>
    </row>
    <row r="6" spans="1:14" x14ac:dyDescent="0.2">
      <c r="A6" s="35">
        <v>45352</v>
      </c>
      <c r="B6" s="36">
        <f>('Federalist2.eth Member Growth'!B8*'Federalist2.eth Rev aft Reward'!$N$3*'Federalist2.eth Rev aft Reward'!$N$4*$N$5*($N$6))</f>
        <v>136.12500000000003</v>
      </c>
      <c r="C6" s="36">
        <f>('Federalist2.eth Member Growth'!C8*'Federalist2.eth Rev aft Reward'!$N$3*'Federalist2.eth Rev aft Reward'!$N$4*$N$5*($N$6))</f>
        <v>162</v>
      </c>
      <c r="D6" s="36">
        <f>('Federalist2.eth Member Growth'!D8*'Federalist2.eth Rev aft Reward'!$N$3*'Federalist2.eth Rev aft Reward'!$N$4*$N$5*($N$6))</f>
        <v>190.125</v>
      </c>
      <c r="E6" s="36">
        <f>('Federalist2.eth Member Growth'!E8*'Federalist2.eth Rev aft Reward'!$N$3*'Federalist2.eth Rev aft Reward'!$N$4*$N$5*($N$6))</f>
        <v>220.5</v>
      </c>
      <c r="F6" s="36">
        <f>('Federalist2.eth Member Growth'!F8*'Federalist2.eth Rev aft Reward'!$N$3*'Federalist2.eth Rev aft Reward'!$N$4*$N$5*($N$6))</f>
        <v>253.125</v>
      </c>
      <c r="G6" s="36">
        <f>('Federalist2.eth Member Growth'!G8*'Federalist2.eth Rev aft Reward'!$N$3*'Federalist2.eth Rev aft Reward'!$N$4*$N$5*($N$6))</f>
        <v>288</v>
      </c>
      <c r="H6" s="36">
        <f>('Federalist2.eth Member Growth'!H8*'Federalist2.eth Rev aft Reward'!$N$3*'Federalist2.eth Rev aft Reward'!$N$4*$N$5*($N$6))</f>
        <v>325.125</v>
      </c>
      <c r="I6" s="36">
        <f>('Federalist2.eth Member Growth'!I8*'Federalist2.eth Rev aft Reward'!$N$3*'Federalist2.eth Rev aft Reward'!$N$4*$N$5*($N$6))</f>
        <v>364.5</v>
      </c>
      <c r="J6" s="36">
        <f>('Federalist2.eth Member Growth'!J8*'Federalist2.eth Rev aft Reward'!$N$3*'Federalist2.eth Rev aft Reward'!$N$4*$N$5*($N$6))</f>
        <v>406.125</v>
      </c>
      <c r="K6" s="36">
        <f>('Federalist2.eth Member Growth'!K8*'Federalist2.eth Rev aft Reward'!$N$3*'Federalist2.eth Rev aft Reward'!$N$4*$N$5*($N$6))</f>
        <v>450</v>
      </c>
      <c r="L6" s="54" t="s">
        <v>64</v>
      </c>
      <c r="M6" s="54"/>
      <c r="N6">
        <v>0.25</v>
      </c>
    </row>
    <row r="7" spans="1:14" x14ac:dyDescent="0.2">
      <c r="A7" s="35">
        <v>45383</v>
      </c>
      <c r="B7" s="36">
        <f>('Federalist2.eth Member Growth'!B9*'Federalist2.eth Rev aft Reward'!$N$3*'Federalist2.eth Rev aft Reward'!$N$4*$N$5*($N$6))</f>
        <v>149.73750000000004</v>
      </c>
      <c r="C7" s="36">
        <f>('Federalist2.eth Member Growth'!C9*'Federalist2.eth Rev aft Reward'!$N$3*'Federalist2.eth Rev aft Reward'!$N$4*$N$5*($N$6))</f>
        <v>194.39999999999995</v>
      </c>
      <c r="D7" s="36">
        <f>('Federalist2.eth Member Growth'!D9*'Federalist2.eth Rev aft Reward'!$N$3*'Federalist2.eth Rev aft Reward'!$N$4*$N$5*($N$6))</f>
        <v>247.16250000000002</v>
      </c>
      <c r="E7" s="36">
        <f>('Federalist2.eth Member Growth'!E9*'Federalist2.eth Rev aft Reward'!$N$3*'Federalist2.eth Rev aft Reward'!$N$4*$N$5*($N$6))</f>
        <v>308.7</v>
      </c>
      <c r="F7" s="36">
        <f>('Federalist2.eth Member Growth'!F9*'Federalist2.eth Rev aft Reward'!$N$3*'Federalist2.eth Rev aft Reward'!$N$4*$N$5*($N$6))</f>
        <v>379.6875</v>
      </c>
      <c r="G7" s="36">
        <f>('Federalist2.eth Member Growth'!G9*'Federalist2.eth Rev aft Reward'!$N$3*'Federalist2.eth Rev aft Reward'!$N$4*$N$5*($N$6))</f>
        <v>460.79999999999995</v>
      </c>
      <c r="H7" s="36">
        <f>('Federalist2.eth Member Growth'!H9*'Federalist2.eth Rev aft Reward'!$N$3*'Federalist2.eth Rev aft Reward'!$N$4*$N$5*($N$6))</f>
        <v>552.71249999999998</v>
      </c>
      <c r="I7" s="36">
        <f>('Federalist2.eth Member Growth'!I9*'Federalist2.eth Rev aft Reward'!$N$3*'Federalist2.eth Rev aft Reward'!$N$4*$N$5*($N$6))</f>
        <v>656.1</v>
      </c>
      <c r="J7" s="36">
        <f>('Federalist2.eth Member Growth'!J9*'Federalist2.eth Rev aft Reward'!$N$3*'Federalist2.eth Rev aft Reward'!$N$4*$N$5*($N$6))</f>
        <v>771.63749999999993</v>
      </c>
      <c r="K7" s="36">
        <f>('Federalist2.eth Member Growth'!K9*'Federalist2.eth Rev aft Reward'!$N$3*'Federalist2.eth Rev aft Reward'!$N$4*$N$5*($N$6))</f>
        <v>900</v>
      </c>
    </row>
    <row r="8" spans="1:14" x14ac:dyDescent="0.2">
      <c r="A8" s="35">
        <v>45413</v>
      </c>
      <c r="B8" s="36">
        <f>('Federalist2.eth Member Growth'!B10*'Federalist2.eth Rev aft Reward'!$N$3*'Federalist2.eth Rev aft Reward'!$N$4*$N$5*($N$6))</f>
        <v>164.71125000000009</v>
      </c>
      <c r="C8" s="36">
        <f>('Federalist2.eth Member Growth'!C10*'Federalist2.eth Rev aft Reward'!$N$3*'Federalist2.eth Rev aft Reward'!$N$4*$N$5*($N$6))</f>
        <v>233.27999999999997</v>
      </c>
      <c r="D8" s="36">
        <f>('Federalist2.eth Member Growth'!D10*'Federalist2.eth Rev aft Reward'!$N$3*'Federalist2.eth Rev aft Reward'!$N$4*$N$5*($N$6))</f>
        <v>321.31125000000003</v>
      </c>
      <c r="E8" s="36">
        <f>('Federalist2.eth Member Growth'!E10*'Federalist2.eth Rev aft Reward'!$N$3*'Federalist2.eth Rev aft Reward'!$N$4*$N$5*($N$6))</f>
        <v>432.17999999999995</v>
      </c>
      <c r="F8" s="36">
        <f>('Federalist2.eth Member Growth'!F10*'Federalist2.eth Rev aft Reward'!$N$3*'Federalist2.eth Rev aft Reward'!$N$4*$N$5*($N$6))</f>
        <v>569.53125</v>
      </c>
      <c r="G8" s="36">
        <f>('Federalist2.eth Member Growth'!G10*'Federalist2.eth Rev aft Reward'!$N$3*'Federalist2.eth Rev aft Reward'!$N$4*$N$5*($N$6))</f>
        <v>737.28000000000009</v>
      </c>
      <c r="H8" s="36">
        <f>('Federalist2.eth Member Growth'!H10*'Federalist2.eth Rev aft Reward'!$N$3*'Federalist2.eth Rev aft Reward'!$N$4*$N$5*($N$6))</f>
        <v>939.61125000000004</v>
      </c>
      <c r="I8" s="36">
        <f>('Federalist2.eth Member Growth'!I10*'Federalist2.eth Rev aft Reward'!$N$3*'Federalist2.eth Rev aft Reward'!$N$4*$N$5*($N$6))</f>
        <v>1180.9800000000002</v>
      </c>
      <c r="J8" s="36">
        <f>('Federalist2.eth Member Growth'!J10*'Federalist2.eth Rev aft Reward'!$N$3*'Federalist2.eth Rev aft Reward'!$N$4*$N$5*($N$6))</f>
        <v>1466.1112499999997</v>
      </c>
      <c r="K8" s="36">
        <f>('Federalist2.eth Member Growth'!K10*'Federalist2.eth Rev aft Reward'!$N$3*'Federalist2.eth Rev aft Reward'!$N$4*$N$5*($N$6))</f>
        <v>1800</v>
      </c>
    </row>
    <row r="9" spans="1:14" x14ac:dyDescent="0.2">
      <c r="A9" s="35">
        <v>45444</v>
      </c>
      <c r="B9" s="36">
        <f>('Federalist2.eth Member Growth'!B11*'Federalist2.eth Rev aft Reward'!$N$3*'Federalist2.eth Rev aft Reward'!$N$4*$N$5*($N$6))</f>
        <v>181.18237500000012</v>
      </c>
      <c r="C9" s="36">
        <f>('Federalist2.eth Member Growth'!C11*'Federalist2.eth Rev aft Reward'!$N$3*'Federalist2.eth Rev aft Reward'!$N$4*$N$5*($N$6))</f>
        <v>279.93599999999998</v>
      </c>
      <c r="D9" s="36">
        <f>('Federalist2.eth Member Growth'!D11*'Federalist2.eth Rev aft Reward'!$N$3*'Federalist2.eth Rev aft Reward'!$N$4*$N$5*($N$6))</f>
        <v>417.70462500000002</v>
      </c>
      <c r="E9" s="36">
        <f>('Federalist2.eth Member Growth'!E11*'Federalist2.eth Rev aft Reward'!$N$3*'Federalist2.eth Rev aft Reward'!$N$4*$N$5*($N$6))</f>
        <v>605.05199999999991</v>
      </c>
      <c r="F9" s="36">
        <f>('Federalist2.eth Member Growth'!F11*'Federalist2.eth Rev aft Reward'!$N$3*'Federalist2.eth Rev aft Reward'!$N$4*$N$5*($N$6))</f>
        <v>854.296875</v>
      </c>
      <c r="G9" s="36">
        <f>('Federalist2.eth Member Growth'!G11*'Federalist2.eth Rev aft Reward'!$N$3*'Federalist2.eth Rev aft Reward'!$N$4*$N$5*($N$6))</f>
        <v>1179.6480000000001</v>
      </c>
      <c r="H9" s="36">
        <f>('Federalist2.eth Member Growth'!H11*'Federalist2.eth Rev aft Reward'!$N$3*'Federalist2.eth Rev aft Reward'!$N$4*$N$5*($N$6))</f>
        <v>1597.339125</v>
      </c>
      <c r="I9" s="36">
        <f>('Federalist2.eth Member Growth'!I11*'Federalist2.eth Rev aft Reward'!$N$3*'Federalist2.eth Rev aft Reward'!$N$4*$N$5*($N$6))</f>
        <v>2125.7640000000006</v>
      </c>
      <c r="J9" s="36">
        <f>('Federalist2.eth Member Growth'!J11*'Federalist2.eth Rev aft Reward'!$N$3*'Federalist2.eth Rev aft Reward'!$N$4*$N$5*($N$6))</f>
        <v>2785.6113749999995</v>
      </c>
      <c r="K9" s="36">
        <f>('Federalist2.eth Member Growth'!K11*'Federalist2.eth Rev aft Reward'!$N$3*'Federalist2.eth Rev aft Reward'!$N$4*$N$5*($N$6))</f>
        <v>3600</v>
      </c>
    </row>
    <row r="10" spans="1:14" x14ac:dyDescent="0.2">
      <c r="A10" s="35">
        <v>45474</v>
      </c>
      <c r="B10" s="36">
        <f>('Federalist2.eth Member Growth'!B12*'Federalist2.eth Rev aft Reward'!$N$3*'Federalist2.eth Rev aft Reward'!$N$4*$N$5*($N$6))</f>
        <v>199.30061250000014</v>
      </c>
      <c r="C10" s="36">
        <f>('Federalist2.eth Member Growth'!C12*'Federalist2.eth Rev aft Reward'!$N$3*'Federalist2.eth Rev aft Reward'!$N$4*$N$5*($N$6))</f>
        <v>335.92319999999995</v>
      </c>
      <c r="D10" s="36">
        <f>('Federalist2.eth Member Growth'!D12*'Federalist2.eth Rev aft Reward'!$N$3*'Federalist2.eth Rev aft Reward'!$N$4*$N$5*($N$6))</f>
        <v>543.01601249999999</v>
      </c>
      <c r="E10" s="36">
        <f>('Federalist2.eth Member Growth'!E12*'Federalist2.eth Rev aft Reward'!$N$3*'Federalist2.eth Rev aft Reward'!$N$4*$N$5*($N$6))</f>
        <v>847.0727999999998</v>
      </c>
      <c r="F10" s="36">
        <f>('Federalist2.eth Member Growth'!F12*'Federalist2.eth Rev aft Reward'!$N$3*'Federalist2.eth Rev aft Reward'!$N$4*$N$5*($N$6))</f>
        <v>1281.4453125</v>
      </c>
      <c r="G10" s="36">
        <f>('Federalist2.eth Member Growth'!G12*'Federalist2.eth Rev aft Reward'!$N$3*'Federalist2.eth Rev aft Reward'!$N$4*$N$5*($N$6))</f>
        <v>1887.4368000000004</v>
      </c>
      <c r="H10" s="36">
        <f>('Federalist2.eth Member Growth'!H12*'Federalist2.eth Rev aft Reward'!$N$3*'Federalist2.eth Rev aft Reward'!$N$4*$N$5*($N$6))</f>
        <v>2715.4765124999999</v>
      </c>
      <c r="I10" s="36">
        <f>('Federalist2.eth Member Growth'!I12*'Federalist2.eth Rev aft Reward'!$N$3*'Federalist2.eth Rev aft Reward'!$N$4*$N$5*($N$6))</f>
        <v>3826.3752000000013</v>
      </c>
      <c r="J10" s="36">
        <f>('Federalist2.eth Member Growth'!J12*'Federalist2.eth Rev aft Reward'!$N$3*'Federalist2.eth Rev aft Reward'!$N$4*$N$5*($N$6))</f>
        <v>5292.6616124999991</v>
      </c>
      <c r="K10" s="36">
        <f>('Federalist2.eth Member Growth'!K12*'Federalist2.eth Rev aft Reward'!$N$3*'Federalist2.eth Rev aft Reward'!$N$4*$N$5*($N$6))</f>
        <v>7200</v>
      </c>
    </row>
    <row r="11" spans="1:14" x14ac:dyDescent="0.2">
      <c r="A11" s="35">
        <v>45505</v>
      </c>
      <c r="B11" s="36">
        <f>('Federalist2.eth Member Growth'!B13*'Federalist2.eth Rev aft Reward'!$N$3*'Federalist2.eth Rev aft Reward'!$N$4*$N$5*($N$6))</f>
        <v>219.23067375000014</v>
      </c>
      <c r="C11" s="36">
        <f>('Federalist2.eth Member Growth'!C13*'Federalist2.eth Rev aft Reward'!$N$3*'Federalist2.eth Rev aft Reward'!$N$4*$N$5*($N$6))</f>
        <v>403.10783999999995</v>
      </c>
      <c r="D11" s="36">
        <f>('Federalist2.eth Member Growth'!D13*'Federalist2.eth Rev aft Reward'!$N$3*'Federalist2.eth Rev aft Reward'!$N$4*$N$5*($N$6))</f>
        <v>705.92081625000003</v>
      </c>
      <c r="E11" s="36">
        <f>('Federalist2.eth Member Growth'!E13*'Federalist2.eth Rev aft Reward'!$N$3*'Federalist2.eth Rev aft Reward'!$N$4*$N$5*($N$6))</f>
        <v>1185.9019199999998</v>
      </c>
      <c r="F11" s="36">
        <f>('Federalist2.eth Member Growth'!F13*'Federalist2.eth Rev aft Reward'!$N$3*'Federalist2.eth Rev aft Reward'!$N$4*$N$5*($N$6))</f>
        <v>1922.16796875</v>
      </c>
      <c r="G11" s="36">
        <f>('Federalist2.eth Member Growth'!G13*'Federalist2.eth Rev aft Reward'!$N$3*'Federalist2.eth Rev aft Reward'!$N$4*$N$5*($N$6))</f>
        <v>3019.8988800000011</v>
      </c>
      <c r="H11" s="36">
        <f>('Federalist2.eth Member Growth'!H13*'Federalist2.eth Rev aft Reward'!$N$3*'Federalist2.eth Rev aft Reward'!$N$4*$N$5*($N$6))</f>
        <v>4616.3100712499991</v>
      </c>
      <c r="I11" s="36">
        <f>('Federalist2.eth Member Growth'!I13*'Federalist2.eth Rev aft Reward'!$N$3*'Federalist2.eth Rev aft Reward'!$N$4*$N$5*($N$6))</f>
        <v>6887.4753600000013</v>
      </c>
      <c r="J11" s="36">
        <f>('Federalist2.eth Member Growth'!J13*'Federalist2.eth Rev aft Reward'!$N$3*'Federalist2.eth Rev aft Reward'!$N$4*$N$5*($N$6))</f>
        <v>10056.057063749997</v>
      </c>
      <c r="K11" s="36">
        <f>('Federalist2.eth Member Growth'!K13*'Federalist2.eth Rev aft Reward'!$N$3*'Federalist2.eth Rev aft Reward'!$N$4*$N$5*($N$6))</f>
        <v>14400</v>
      </c>
    </row>
    <row r="12" spans="1:14" x14ac:dyDescent="0.2">
      <c r="A12" s="35">
        <v>45536</v>
      </c>
      <c r="B12" s="36">
        <f>('Federalist2.eth Member Growth'!B14*'Federalist2.eth Rev aft Reward'!$N$3*'Federalist2.eth Rev aft Reward'!$N$4*$N$5*($N$6))</f>
        <v>241.15374112500021</v>
      </c>
      <c r="C12" s="36">
        <f>('Federalist2.eth Member Growth'!C14*'Federalist2.eth Rev aft Reward'!$N$3*'Federalist2.eth Rev aft Reward'!$N$4*$N$5*($N$6))</f>
        <v>483.72940799999992</v>
      </c>
      <c r="D12" s="36">
        <f>('Federalist2.eth Member Growth'!D14*'Federalist2.eth Rev aft Reward'!$N$3*'Federalist2.eth Rev aft Reward'!$N$4*$N$5*($N$6))</f>
        <v>917.69706112500012</v>
      </c>
      <c r="E12" s="36">
        <f>('Federalist2.eth Member Growth'!E14*'Federalist2.eth Rev aft Reward'!$N$3*'Federalist2.eth Rev aft Reward'!$N$4*$N$5*($N$6))</f>
        <v>1660.2626879999996</v>
      </c>
      <c r="F12" s="36">
        <f>('Federalist2.eth Member Growth'!F14*'Federalist2.eth Rev aft Reward'!$N$3*'Federalist2.eth Rev aft Reward'!$N$4*$N$5*($N$6))</f>
        <v>2883.251953125</v>
      </c>
      <c r="G12" s="36">
        <f>('Federalist2.eth Member Growth'!G14*'Federalist2.eth Rev aft Reward'!$N$3*'Federalist2.eth Rev aft Reward'!$N$4*$N$5*($N$6))</f>
        <v>4831.8382080000019</v>
      </c>
      <c r="H12" s="36">
        <f>('Federalist2.eth Member Growth'!H14*'Federalist2.eth Rev aft Reward'!$N$3*'Federalist2.eth Rev aft Reward'!$N$4*$N$5*($N$6))</f>
        <v>7847.727121124999</v>
      </c>
      <c r="I12" s="36">
        <f>('Federalist2.eth Member Growth'!I14*'Federalist2.eth Rev aft Reward'!$N$3*'Federalist2.eth Rev aft Reward'!$N$4*$N$5*($N$6))</f>
        <v>12397.455648000003</v>
      </c>
      <c r="J12" s="36">
        <f>('Federalist2.eth Member Growth'!J14*'Federalist2.eth Rev aft Reward'!$N$3*'Federalist2.eth Rev aft Reward'!$N$4*$N$5*($N$6))</f>
        <v>19106.508421124992</v>
      </c>
      <c r="K12" s="36">
        <f>('Federalist2.eth Member Growth'!K14*'Federalist2.eth Rev aft Reward'!$N$3*'Federalist2.eth Rev aft Reward'!$N$4*$N$5*($N$6))</f>
        <v>28800</v>
      </c>
    </row>
    <row r="13" spans="1:14" x14ac:dyDescent="0.2">
      <c r="A13" s="35">
        <v>45566</v>
      </c>
      <c r="B13" s="36">
        <f>('Federalist2.eth Member Growth'!B15*'Federalist2.eth Rev aft Reward'!$N$3*'Federalist2.eth Rev aft Reward'!$N$4*$N$5*($N$6))</f>
        <v>265.26911523750022</v>
      </c>
      <c r="C13" s="36">
        <f>('Federalist2.eth Member Growth'!C15*'Federalist2.eth Rev aft Reward'!$N$3*'Federalist2.eth Rev aft Reward'!$N$4*$N$5*($N$6))</f>
        <v>580.47528959999988</v>
      </c>
      <c r="D13" s="36">
        <f>('Federalist2.eth Member Growth'!D15*'Federalist2.eth Rev aft Reward'!$N$3*'Federalist2.eth Rev aft Reward'!$N$4*$N$5*($N$6))</f>
        <v>1193.0061794625001</v>
      </c>
      <c r="E13" s="36">
        <f>('Federalist2.eth Member Growth'!E15*'Federalist2.eth Rev aft Reward'!$N$3*'Federalist2.eth Rev aft Reward'!$N$4*$N$5*($N$6))</f>
        <v>2324.3677631999994</v>
      </c>
      <c r="F13" s="36">
        <f>('Federalist2.eth Member Growth'!F15*'Federalist2.eth Rev aft Reward'!$N$3*'Federalist2.eth Rev aft Reward'!$N$4*$N$5*($N$6))</f>
        <v>4324.8779296875</v>
      </c>
      <c r="G13" s="36">
        <f>('Federalist2.eth Member Growth'!G15*'Federalist2.eth Rev aft Reward'!$N$3*'Federalist2.eth Rev aft Reward'!$N$4*$N$5*($N$6))</f>
        <v>7730.9411328000033</v>
      </c>
      <c r="H13" s="36">
        <f>('Federalist2.eth Member Growth'!H15*'Federalist2.eth Rev aft Reward'!$N$3*'Federalist2.eth Rev aft Reward'!$N$4*$N$5*($N$6))</f>
        <v>13341.136105912496</v>
      </c>
      <c r="I13" s="36">
        <f>('Federalist2.eth Member Growth'!I15*'Federalist2.eth Rev aft Reward'!$N$3*'Federalist2.eth Rev aft Reward'!$N$4*$N$5*($N$6))</f>
        <v>22315.42016640001</v>
      </c>
      <c r="J13" s="36">
        <f>('Federalist2.eth Member Growth'!J15*'Federalist2.eth Rev aft Reward'!$N$3*'Federalist2.eth Rev aft Reward'!$N$4*$N$5*($N$6))</f>
        <v>36302.366000137488</v>
      </c>
      <c r="K13" s="36">
        <f>('Federalist2.eth Member Growth'!K15*'Federalist2.eth Rev aft Reward'!$N$3*'Federalist2.eth Rev aft Reward'!$N$4*$N$5*($N$6))</f>
        <v>57600</v>
      </c>
    </row>
    <row r="14" spans="1:14" x14ac:dyDescent="0.2">
      <c r="A14" s="35">
        <v>45597</v>
      </c>
      <c r="B14" s="36">
        <f>('Federalist2.eth Member Growth'!B16*'Federalist2.eth Rev aft Reward'!$N$3*'Federalist2.eth Rev aft Reward'!$N$4*$N$5*($N$6))</f>
        <v>291.79602676125029</v>
      </c>
      <c r="C14" s="36">
        <f>('Federalist2.eth Member Growth'!C16*'Federalist2.eth Rev aft Reward'!$N$3*'Federalist2.eth Rev aft Reward'!$N$4*$N$5*($N$6))</f>
        <v>696.57034751999981</v>
      </c>
      <c r="D14" s="36">
        <f>('Federalist2.eth Member Growth'!D16*'Federalist2.eth Rev aft Reward'!$N$3*'Federalist2.eth Rev aft Reward'!$N$4*$N$5*($N$6))</f>
        <v>1550.9080333012503</v>
      </c>
      <c r="E14" s="36">
        <f>('Federalist2.eth Member Growth'!E16*'Federalist2.eth Rev aft Reward'!$N$3*'Federalist2.eth Rev aft Reward'!$N$4*$N$5*($N$6))</f>
        <v>3254.1148684799991</v>
      </c>
      <c r="F14" s="36">
        <f>('Federalist2.eth Member Growth'!F16*'Federalist2.eth Rev aft Reward'!$N$3*'Federalist2.eth Rev aft Reward'!$N$4*$N$5*($N$6))</f>
        <v>6487.31689453125</v>
      </c>
      <c r="G14" s="36">
        <f>('Federalist2.eth Member Growth'!G16*'Federalist2.eth Rev aft Reward'!$N$3*'Federalist2.eth Rev aft Reward'!$N$4*$N$5*($N$6))</f>
        <v>12369.505812480005</v>
      </c>
      <c r="H14" s="36">
        <f>('Federalist2.eth Member Growth'!H16*'Federalist2.eth Rev aft Reward'!$N$3*'Federalist2.eth Rev aft Reward'!$N$4*$N$5*($N$6))</f>
        <v>22679.931380051246</v>
      </c>
      <c r="I14" s="36">
        <f>('Federalist2.eth Member Growth'!I16*'Federalist2.eth Rev aft Reward'!$N$3*'Federalist2.eth Rev aft Reward'!$N$4*$N$5*($N$6))</f>
        <v>40167.756299520013</v>
      </c>
      <c r="J14" s="36">
        <f>('Federalist2.eth Member Growth'!J16*'Federalist2.eth Rev aft Reward'!$N$3*'Federalist2.eth Rev aft Reward'!$N$4*$N$5*($N$6))</f>
        <v>68974.495400261207</v>
      </c>
      <c r="K14" s="36">
        <f>('Federalist2.eth Member Growth'!K16*'Federalist2.eth Rev aft Reward'!$N$3*'Federalist2.eth Rev aft Reward'!$N$4*$N$5*($N$6))</f>
        <v>115200</v>
      </c>
    </row>
    <row r="15" spans="1:14" x14ac:dyDescent="0.2">
      <c r="A15" s="35">
        <v>45627</v>
      </c>
      <c r="B15" s="36">
        <f>('Federalist2.eth Member Growth'!B17*'Federalist2.eth Rev aft Reward'!$N$3*'Federalist2.eth Rev aft Reward'!$N$4*$N$5*($N$6))</f>
        <v>320.97562943737529</v>
      </c>
      <c r="C15" s="36">
        <f>('Federalist2.eth Member Growth'!C17*'Federalist2.eth Rev aft Reward'!$N$3*'Federalist2.eth Rev aft Reward'!$N$4*$N$5*($N$6))</f>
        <v>835.88441702399973</v>
      </c>
      <c r="D15" s="36">
        <f>('Federalist2.eth Member Growth'!D17*'Federalist2.eth Rev aft Reward'!$N$3*'Federalist2.eth Rev aft Reward'!$N$4*$N$5*($N$6))</f>
        <v>2016.1804432916256</v>
      </c>
      <c r="E15" s="36">
        <f>('Federalist2.eth Member Growth'!E17*'Federalist2.eth Rev aft Reward'!$N$3*'Federalist2.eth Rev aft Reward'!$N$4*$N$5*($N$6))</f>
        <v>4555.7608158719986</v>
      </c>
      <c r="F15" s="36">
        <f>('Federalist2.eth Member Growth'!F17*'Federalist2.eth Rev aft Reward'!$N$3*'Federalist2.eth Rev aft Reward'!$N$4*$N$5*($N$6))</f>
        <v>9730.975341796875</v>
      </c>
      <c r="G15" s="36">
        <f>('Federalist2.eth Member Growth'!G17*'Federalist2.eth Rev aft Reward'!$N$3*'Federalist2.eth Rev aft Reward'!$N$4*$N$5*($N$6))</f>
        <v>19791.20929996801</v>
      </c>
      <c r="H15" s="36">
        <f>('Federalist2.eth Member Growth'!H17*'Federalist2.eth Rev aft Reward'!$N$3*'Federalist2.eth Rev aft Reward'!$N$4*$N$5*($N$6))</f>
        <v>38555.88334608711</v>
      </c>
      <c r="I15" s="36">
        <f>('Federalist2.eth Member Growth'!I17*'Federalist2.eth Rev aft Reward'!$N$3*'Federalist2.eth Rev aft Reward'!$N$4*$N$5*($N$6))</f>
        <v>72301.961339136018</v>
      </c>
      <c r="J15" s="36">
        <f>('Federalist2.eth Member Growth'!J17*'Federalist2.eth Rev aft Reward'!$N$3*'Federalist2.eth Rev aft Reward'!$N$4*$N$5*($N$6))</f>
        <v>131051.54126049631</v>
      </c>
      <c r="K15" s="36">
        <f>('Federalist2.eth Member Growth'!K17*'Federalist2.eth Rev aft Reward'!$N$3*'Federalist2.eth Rev aft Reward'!$N$4*$N$5*($N$6))</f>
        <v>230400</v>
      </c>
    </row>
    <row r="16" spans="1:14" x14ac:dyDescent="0.2">
      <c r="A16" s="35">
        <v>45658</v>
      </c>
      <c r="B16" s="36">
        <f>('Federalist2.eth Member Growth'!B18*'Federalist2.eth Rev aft Reward'!$N$3*'Federalist2.eth Rev aft Reward'!$N$4*$N$5*($N$6))</f>
        <v>353.0731923811129</v>
      </c>
      <c r="C16" s="36">
        <f>('Federalist2.eth Member Growth'!C18*'Federalist2.eth Rev aft Reward'!$N$3*'Federalist2.eth Rev aft Reward'!$N$4*$N$5*($N$6))</f>
        <v>1003.0613004287997</v>
      </c>
      <c r="D16" s="36">
        <f>('Federalist2.eth Member Growth'!D18*'Federalist2.eth Rev aft Reward'!$N$3*'Federalist2.eth Rev aft Reward'!$N$4*$N$5*($N$6))</f>
        <v>2621.0345762791135</v>
      </c>
      <c r="E16" s="36">
        <f>('Federalist2.eth Member Growth'!E18*'Federalist2.eth Rev aft Reward'!$N$3*'Federalist2.eth Rev aft Reward'!$N$4*$N$5*($N$6))</f>
        <v>6378.0651422207975</v>
      </c>
      <c r="F16" s="36">
        <f>('Federalist2.eth Member Growth'!F18*'Federalist2.eth Rev aft Reward'!$N$3*'Federalist2.eth Rev aft Reward'!$N$4*$N$5*($N$6))</f>
        <v>14596.463012695312</v>
      </c>
      <c r="G16" s="36">
        <f>('Federalist2.eth Member Growth'!G18*'Federalist2.eth Rev aft Reward'!$N$3*'Federalist2.eth Rev aft Reward'!$N$4*$N$5*($N$6))</f>
        <v>31665.934879948814</v>
      </c>
      <c r="H16" s="36">
        <f>('Federalist2.eth Member Growth'!H18*'Federalist2.eth Rev aft Reward'!$N$3*'Federalist2.eth Rev aft Reward'!$N$4*$N$5*($N$6))</f>
        <v>65545.001688348086</v>
      </c>
      <c r="I16" s="36">
        <f>('Federalist2.eth Member Growth'!I18*'Federalist2.eth Rev aft Reward'!$N$3*'Federalist2.eth Rev aft Reward'!$N$4*$N$5*($N$6))</f>
        <v>130143.53041044486</v>
      </c>
      <c r="J16" s="36">
        <f>('Federalist2.eth Member Growth'!J18*'Federalist2.eth Rev aft Reward'!$N$3*'Federalist2.eth Rev aft Reward'!$N$4*$N$5*($N$6))</f>
        <v>248997.92839494295</v>
      </c>
      <c r="K16" s="36">
        <f>('Federalist2.eth Member Growth'!K18*'Federalist2.eth Rev aft Reward'!$N$3*'Federalist2.eth Rev aft Reward'!$N$4*$N$5*($N$6))</f>
        <v>460800</v>
      </c>
    </row>
    <row r="17" spans="1:11" x14ac:dyDescent="0.2">
      <c r="A17" s="35">
        <v>45689</v>
      </c>
      <c r="B17" s="36">
        <f>('Federalist2.eth Member Growth'!B19*'Federalist2.eth Rev aft Reward'!$N$3*'Federalist2.eth Rev aft Reward'!$N$4*$N$5*($N$6))</f>
        <v>388.38051161922419</v>
      </c>
      <c r="C17" s="36">
        <f>('Federalist2.eth Member Growth'!C19*'Federalist2.eth Rev aft Reward'!$N$3*'Federalist2.eth Rev aft Reward'!$N$4*$N$5*($N$6))</f>
        <v>1203.6735605145598</v>
      </c>
      <c r="D17" s="36">
        <f>('Federalist2.eth Member Growth'!D19*'Federalist2.eth Rev aft Reward'!$N$3*'Federalist2.eth Rev aft Reward'!$N$4*$N$5*($N$6))</f>
        <v>3407.3449491628471</v>
      </c>
      <c r="E17" s="36">
        <f>('Federalist2.eth Member Growth'!E19*'Federalist2.eth Rev aft Reward'!$N$3*'Federalist2.eth Rev aft Reward'!$N$4*$N$5*($N$6))</f>
        <v>8929.291199109115</v>
      </c>
      <c r="F17" s="36">
        <f>('Federalist2.eth Member Growth'!F19*'Federalist2.eth Rev aft Reward'!$N$3*'Federalist2.eth Rev aft Reward'!$N$4*$N$5*($N$6))</f>
        <v>21894.694519042969</v>
      </c>
      <c r="G17" s="36">
        <f>('Federalist2.eth Member Growth'!G19*'Federalist2.eth Rev aft Reward'!$N$3*'Federalist2.eth Rev aft Reward'!$N$4*$N$5*($N$6))</f>
        <v>50665.495807918101</v>
      </c>
      <c r="H17" s="36">
        <f>('Federalist2.eth Member Growth'!H19*'Federalist2.eth Rev aft Reward'!$N$3*'Federalist2.eth Rev aft Reward'!$N$4*$N$5*($N$6))</f>
        <v>111426.50287019175</v>
      </c>
      <c r="I17" s="36">
        <f>('Federalist2.eth Member Growth'!I19*'Federalist2.eth Rev aft Reward'!$N$3*'Federalist2.eth Rev aft Reward'!$N$4*$N$5*($N$6))</f>
        <v>234258.35473880073</v>
      </c>
      <c r="J17" s="36">
        <f>('Federalist2.eth Member Growth'!J19*'Federalist2.eth Rev aft Reward'!$N$3*'Federalist2.eth Rev aft Reward'!$N$4*$N$5*($N$6))</f>
        <v>473096.0639503916</v>
      </c>
      <c r="K17" s="36">
        <f>('Federalist2.eth Member Growth'!K19*'Federalist2.eth Rev aft Reward'!$N$3*'Federalist2.eth Rev aft Reward'!$N$4*$N$5*($N$6))</f>
        <v>921600</v>
      </c>
    </row>
    <row r="18" spans="1:11" x14ac:dyDescent="0.2">
      <c r="A18" s="35">
        <v>45717</v>
      </c>
      <c r="B18" s="36">
        <f>('Federalist2.eth Member Growth'!B20*'Federalist2.eth Rev aft Reward'!$N$3*'Federalist2.eth Rev aft Reward'!$N$4*$N$5*($N$6))</f>
        <v>427.21856278114666</v>
      </c>
      <c r="C18" s="36">
        <f>('Federalist2.eth Member Growth'!C20*'Federalist2.eth Rev aft Reward'!$N$3*'Federalist2.eth Rev aft Reward'!$N$4*$N$5*($N$6))</f>
        <v>1444.4082726174713</v>
      </c>
      <c r="D18" s="36">
        <f>('Federalist2.eth Member Growth'!D20*'Federalist2.eth Rev aft Reward'!$N$3*'Federalist2.eth Rev aft Reward'!$N$4*$N$5*($N$6))</f>
        <v>4429.5484339117011</v>
      </c>
      <c r="E18" s="36">
        <f>('Federalist2.eth Member Growth'!E20*'Federalist2.eth Rev aft Reward'!$N$3*'Federalist2.eth Rev aft Reward'!$N$4*$N$5*($N$6))</f>
        <v>12501.007678752761</v>
      </c>
      <c r="F18" s="36">
        <f>('Federalist2.eth Member Growth'!F20*'Federalist2.eth Rev aft Reward'!$N$3*'Federalist2.eth Rev aft Reward'!$N$4*$N$5*($N$6))</f>
        <v>32842.041778564453</v>
      </c>
      <c r="G18" s="36">
        <f>('Federalist2.eth Member Growth'!G20*'Federalist2.eth Rev aft Reward'!$N$3*'Federalist2.eth Rev aft Reward'!$N$4*$N$5*($N$6))</f>
        <v>81064.793292668983</v>
      </c>
      <c r="H18" s="36">
        <f>('Federalist2.eth Member Growth'!H20*'Federalist2.eth Rev aft Reward'!$N$3*'Federalist2.eth Rev aft Reward'!$N$4*$N$5*($N$6))</f>
        <v>189425.05487932597</v>
      </c>
      <c r="I18" s="36">
        <f>('Federalist2.eth Member Growth'!I20*'Federalist2.eth Rev aft Reward'!$N$3*'Federalist2.eth Rev aft Reward'!$N$4*$N$5*($N$6))</f>
        <v>421665.03852984135</v>
      </c>
      <c r="J18" s="36">
        <f>('Federalist2.eth Member Growth'!J20*'Federalist2.eth Rev aft Reward'!$N$3*'Federalist2.eth Rev aft Reward'!$N$4*$N$5*($N$6))</f>
        <v>898882.52150574396</v>
      </c>
      <c r="K18" s="36">
        <f>('Federalist2.eth Member Growth'!K20*'Federalist2.eth Rev aft Reward'!$N$3*'Federalist2.eth Rev aft Reward'!$N$4*$N$5*($N$6))</f>
        <v>1843200</v>
      </c>
    </row>
    <row r="19" spans="1:11" x14ac:dyDescent="0.2">
      <c r="A19" s="35">
        <v>45748</v>
      </c>
      <c r="B19" s="36">
        <f>('Federalist2.eth Member Growth'!B21*'Federalist2.eth Rev aft Reward'!$N$3*'Federalist2.eth Rev aft Reward'!$N$4*$N$5*($N$6))</f>
        <v>469.94041905926133</v>
      </c>
      <c r="C19" s="36">
        <f>('Federalist2.eth Member Growth'!C21*'Federalist2.eth Rev aft Reward'!$N$3*'Federalist2.eth Rev aft Reward'!$N$4*$N$5*($N$6))</f>
        <v>1733.2899271409658</v>
      </c>
      <c r="D19" s="36">
        <f>('Federalist2.eth Member Growth'!D21*'Federalist2.eth Rev aft Reward'!$N$3*'Federalist2.eth Rev aft Reward'!$N$4*$N$5*($N$6))</f>
        <v>5758.4129640852107</v>
      </c>
      <c r="E19" s="36">
        <f>('Federalist2.eth Member Growth'!E21*'Federalist2.eth Rev aft Reward'!$N$3*'Federalist2.eth Rev aft Reward'!$N$4*$N$5*($N$6))</f>
        <v>17501.410750253861</v>
      </c>
      <c r="F19" s="36">
        <f>('Federalist2.eth Member Growth'!F21*'Federalist2.eth Rev aft Reward'!$N$3*'Federalist2.eth Rev aft Reward'!$N$4*$N$5*($N$6))</f>
        <v>49263.06266784668</v>
      </c>
      <c r="G19" s="36">
        <f>('Federalist2.eth Member Growth'!G21*'Federalist2.eth Rev aft Reward'!$N$3*'Federalist2.eth Rev aft Reward'!$N$4*$N$5*($N$6))</f>
        <v>129703.66926827037</v>
      </c>
      <c r="H19" s="36">
        <f>('Federalist2.eth Member Growth'!H21*'Federalist2.eth Rev aft Reward'!$N$3*'Federalist2.eth Rev aft Reward'!$N$4*$N$5*($N$6))</f>
        <v>322022.59329485416</v>
      </c>
      <c r="I19" s="36">
        <f>('Federalist2.eth Member Growth'!I21*'Federalist2.eth Rev aft Reward'!$N$3*'Federalist2.eth Rev aft Reward'!$N$4*$N$5*($N$6))</f>
        <v>758997.06935371435</v>
      </c>
      <c r="J19" s="36">
        <f>('Federalist2.eth Member Growth'!J21*'Federalist2.eth Rev aft Reward'!$N$3*'Federalist2.eth Rev aft Reward'!$N$4*$N$5*($N$6))</f>
        <v>1707876.7908609135</v>
      </c>
      <c r="K19" s="36">
        <f>('Federalist2.eth Member Growth'!K21*'Federalist2.eth Rev aft Reward'!$N$3*'Federalist2.eth Rev aft Reward'!$N$4*$N$5*($N$6))</f>
        <v>3686400</v>
      </c>
    </row>
    <row r="20" spans="1:11" x14ac:dyDescent="0.2">
      <c r="A20" s="35">
        <v>45778</v>
      </c>
      <c r="B20" s="36">
        <f>('Federalist2.eth Member Growth'!B22*'Federalist2.eth Rev aft Reward'!$N$3*'Federalist2.eth Rev aft Reward'!$N$4*$N$5*($N$6))</f>
        <v>516.93446096518744</v>
      </c>
      <c r="C20" s="36">
        <f>('Federalist2.eth Member Growth'!C22*'Federalist2.eth Rev aft Reward'!$N$3*'Federalist2.eth Rev aft Reward'!$N$4*$N$5*($N$6))</f>
        <v>2079.9479125691587</v>
      </c>
      <c r="D20" s="36">
        <f>('Federalist2.eth Member Growth'!D22*'Federalist2.eth Rev aft Reward'!$N$3*'Federalist2.eth Rev aft Reward'!$N$4*$N$5*($N$6))</f>
        <v>7485.9368533107754</v>
      </c>
      <c r="E20" s="36">
        <f>('Federalist2.eth Member Growth'!E22*'Federalist2.eth Rev aft Reward'!$N$3*'Federalist2.eth Rev aft Reward'!$N$4*$N$5*($N$6))</f>
        <v>24501.97505035541</v>
      </c>
      <c r="F20" s="36">
        <f>('Federalist2.eth Member Growth'!F22*'Federalist2.eth Rev aft Reward'!$N$3*'Federalist2.eth Rev aft Reward'!$N$4*$N$5*($N$6))</f>
        <v>73894.59400177002</v>
      </c>
      <c r="G20" s="36">
        <f>('Federalist2.eth Member Growth'!G22*'Federalist2.eth Rev aft Reward'!$N$3*'Federalist2.eth Rev aft Reward'!$N$4*$N$5*($N$6))</f>
        <v>207525.87082923262</v>
      </c>
      <c r="H20" s="36">
        <f>('Federalist2.eth Member Growth'!H22*'Federalist2.eth Rev aft Reward'!$N$3*'Federalist2.eth Rev aft Reward'!$N$4*$N$5*($N$6))</f>
        <v>547438.40860125201</v>
      </c>
      <c r="I20" s="36">
        <f>('Federalist2.eth Member Growth'!I22*'Federalist2.eth Rev aft Reward'!$N$3*'Federalist2.eth Rev aft Reward'!$N$4*$N$5*($N$6))</f>
        <v>1366194.7248366859</v>
      </c>
      <c r="J20" s="36">
        <f>('Federalist2.eth Member Growth'!J22*'Federalist2.eth Rev aft Reward'!$N$3*'Federalist2.eth Rev aft Reward'!$N$4*$N$5*($N$6))</f>
        <v>3244965.902635735</v>
      </c>
      <c r="K20" s="36">
        <f>('Federalist2.eth Member Growth'!K22*'Federalist2.eth Rev aft Reward'!$N$3*'Federalist2.eth Rev aft Reward'!$N$4*$N$5*($N$6))</f>
        <v>7372800</v>
      </c>
    </row>
    <row r="21" spans="1:11" x14ac:dyDescent="0.2">
      <c r="A21" s="35">
        <v>45809</v>
      </c>
      <c r="B21" s="36">
        <f>('Federalist2.eth Member Growth'!B23*'Federalist2.eth Rev aft Reward'!$N$3*'Federalist2.eth Rev aft Reward'!$N$4*$N$5*($N$6))</f>
        <v>568.62790706170631</v>
      </c>
      <c r="C21" s="36">
        <f>('Federalist2.eth Member Growth'!C23*'Federalist2.eth Rev aft Reward'!$N$3*'Federalist2.eth Rev aft Reward'!$N$4*$N$5*($N$6))</f>
        <v>2495.9374950829911</v>
      </c>
      <c r="D21" s="36">
        <f>('Federalist2.eth Member Growth'!D23*'Federalist2.eth Rev aft Reward'!$N$3*'Federalist2.eth Rev aft Reward'!$N$4*$N$5*($N$6))</f>
        <v>9731.7179093040086</v>
      </c>
      <c r="E21" s="36">
        <f>('Federalist2.eth Member Growth'!E23*'Federalist2.eth Rev aft Reward'!$N$3*'Federalist2.eth Rev aft Reward'!$N$4*$N$5*($N$6))</f>
        <v>34302.765070497568</v>
      </c>
      <c r="F21" s="36">
        <f>('Federalist2.eth Member Growth'!F23*'Federalist2.eth Rev aft Reward'!$N$3*'Federalist2.eth Rev aft Reward'!$N$4*$N$5*($N$6))</f>
        <v>110841.89100265503</v>
      </c>
      <c r="G21" s="36">
        <f>('Federalist2.eth Member Growth'!G23*'Federalist2.eth Rev aft Reward'!$N$3*'Federalist2.eth Rev aft Reward'!$N$4*$N$5*($N$6))</f>
        <v>332041.3933267722</v>
      </c>
      <c r="H21" s="36">
        <f>('Federalist2.eth Member Growth'!H23*'Federalist2.eth Rev aft Reward'!$N$3*'Federalist2.eth Rev aft Reward'!$N$4*$N$5*($N$6))</f>
        <v>930645.29462212848</v>
      </c>
      <c r="I21" s="36">
        <f>('Federalist2.eth Member Growth'!I23*'Federalist2.eth Rev aft Reward'!$N$3*'Federalist2.eth Rev aft Reward'!$N$4*$N$5*($N$6))</f>
        <v>2459150.5047060349</v>
      </c>
      <c r="J21" s="36">
        <f>('Federalist2.eth Member Growth'!J23*'Federalist2.eth Rev aft Reward'!$N$3*'Federalist2.eth Rev aft Reward'!$N$4*$N$5*($N$6))</f>
        <v>6165435.2150078975</v>
      </c>
      <c r="K21" s="36">
        <f>('Federalist2.eth Member Growth'!K23*'Federalist2.eth Rev aft Reward'!$N$3*'Federalist2.eth Rev aft Reward'!$N$4*$N$5*($N$6))</f>
        <v>14745600</v>
      </c>
    </row>
    <row r="22" spans="1:11" x14ac:dyDescent="0.2">
      <c r="A22" s="35">
        <v>45839</v>
      </c>
      <c r="B22" s="36">
        <f>('Federalist2.eth Member Growth'!B24*'Federalist2.eth Rev aft Reward'!$N$3*'Federalist2.eth Rev aft Reward'!$N$4*$N$5*($N$6))</f>
        <v>625.4906977678769</v>
      </c>
      <c r="C22" s="36">
        <f>('Federalist2.eth Member Growth'!C24*'Federalist2.eth Rev aft Reward'!$N$3*'Federalist2.eth Rev aft Reward'!$N$4*$N$5*($N$6))</f>
        <v>2995.1249940995885</v>
      </c>
      <c r="D22" s="36">
        <f>('Federalist2.eth Member Growth'!D24*'Federalist2.eth Rev aft Reward'!$N$3*'Federalist2.eth Rev aft Reward'!$N$4*$N$5*($N$6))</f>
        <v>12651.233282095212</v>
      </c>
      <c r="E22" s="36">
        <f>('Federalist2.eth Member Growth'!E24*'Federalist2.eth Rev aft Reward'!$N$3*'Federalist2.eth Rev aft Reward'!$N$4*$N$5*($N$6))</f>
        <v>48023.871098696596</v>
      </c>
      <c r="F22" s="36">
        <f>('Federalist2.eth Member Growth'!F24*'Federalist2.eth Rev aft Reward'!$N$3*'Federalist2.eth Rev aft Reward'!$N$4*$N$5*($N$6))</f>
        <v>166262.83650398254</v>
      </c>
      <c r="G22" s="36">
        <f>('Federalist2.eth Member Growth'!G24*'Federalist2.eth Rev aft Reward'!$N$3*'Federalist2.eth Rev aft Reward'!$N$4*$N$5*($N$6))</f>
        <v>531266.22932283557</v>
      </c>
      <c r="H22" s="36">
        <f>('Federalist2.eth Member Growth'!H24*'Federalist2.eth Rev aft Reward'!$N$3*'Federalist2.eth Rev aft Reward'!$N$4*$N$5*($N$6))</f>
        <v>1582097.0008576182</v>
      </c>
      <c r="I22" s="36">
        <f>('Federalist2.eth Member Growth'!I24*'Federalist2.eth Rev aft Reward'!$N$3*'Federalist2.eth Rev aft Reward'!$N$4*$N$5*($N$6))</f>
        <v>4426470.9084708625</v>
      </c>
      <c r="J22" s="36">
        <f>('Federalist2.eth Member Growth'!J24*'Federalist2.eth Rev aft Reward'!$N$3*'Federalist2.eth Rev aft Reward'!$N$4*$N$5*($N$6))</f>
        <v>11714326.908515004</v>
      </c>
      <c r="K22" s="36">
        <f>('Federalist2.eth Member Growth'!K24*'Federalist2.eth Rev aft Reward'!$N$3*'Federalist2.eth Rev aft Reward'!$N$4*$N$5*($N$6))</f>
        <v>29491200</v>
      </c>
    </row>
    <row r="23" spans="1:11" x14ac:dyDescent="0.2">
      <c r="A23" s="35">
        <v>45870</v>
      </c>
      <c r="B23" s="36">
        <f>('Federalist2.eth Member Growth'!B25*'Federalist2.eth Rev aft Reward'!$N$3*'Federalist2.eth Rev aft Reward'!$N$4*$N$5*($N$6))</f>
        <v>688.03976754466476</v>
      </c>
      <c r="C23" s="36">
        <f>('Federalist2.eth Member Growth'!C25*'Federalist2.eth Rev aft Reward'!$N$3*'Federalist2.eth Rev aft Reward'!$N$4*$N$5*($N$6))</f>
        <v>3594.1499929195065</v>
      </c>
      <c r="D23" s="36">
        <f>('Federalist2.eth Member Growth'!D25*'Federalist2.eth Rev aft Reward'!$N$3*'Federalist2.eth Rev aft Reward'!$N$4*$N$5*($N$6))</f>
        <v>16446.603266723778</v>
      </c>
      <c r="E23" s="36">
        <f>('Federalist2.eth Member Growth'!E25*'Federalist2.eth Rev aft Reward'!$N$3*'Federalist2.eth Rev aft Reward'!$N$4*$N$5*($N$6))</f>
        <v>67233.419538175236</v>
      </c>
      <c r="F23" s="36">
        <f>('Federalist2.eth Member Growth'!F25*'Federalist2.eth Rev aft Reward'!$N$3*'Federalist2.eth Rev aft Reward'!$N$4*$N$5*($N$6))</f>
        <v>249394.25475597382</v>
      </c>
      <c r="G23" s="36">
        <f>('Federalist2.eth Member Growth'!G25*'Federalist2.eth Rev aft Reward'!$N$3*'Federalist2.eth Rev aft Reward'!$N$4*$N$5*($N$6))</f>
        <v>850025.96691653691</v>
      </c>
      <c r="H23" s="36">
        <f>('Federalist2.eth Member Growth'!H25*'Federalist2.eth Rev aft Reward'!$N$3*'Federalist2.eth Rev aft Reward'!$N$4*$N$5*($N$6))</f>
        <v>2689564.9014579509</v>
      </c>
      <c r="I23" s="36">
        <f>('Federalist2.eth Member Growth'!I25*'Federalist2.eth Rev aft Reward'!$N$3*'Federalist2.eth Rev aft Reward'!$N$4*$N$5*($N$6))</f>
        <v>7967647.6352475537</v>
      </c>
      <c r="J23" s="36">
        <f>('Federalist2.eth Member Growth'!J25*'Federalist2.eth Rev aft Reward'!$N$3*'Federalist2.eth Rev aft Reward'!$N$4*$N$5*($N$6))</f>
        <v>22257221.126178507</v>
      </c>
      <c r="K23" s="36">
        <f>('Federalist2.eth Member Growth'!K25*'Federalist2.eth Rev aft Reward'!$N$3*'Federalist2.eth Rev aft Reward'!$N$4*$N$5*($N$6))</f>
        <v>58982400</v>
      </c>
    </row>
    <row r="24" spans="1:11" x14ac:dyDescent="0.2">
      <c r="A24" s="35">
        <v>45901</v>
      </c>
      <c r="B24" s="36">
        <f>('Federalist2.eth Member Growth'!B26*'Federalist2.eth Rev aft Reward'!$N$3*'Federalist2.eth Rev aft Reward'!$N$4*$N$5*($N$6))</f>
        <v>756.84374429913123</v>
      </c>
      <c r="C24" s="36">
        <f>('Federalist2.eth Member Growth'!C26*'Federalist2.eth Rev aft Reward'!$N$3*'Federalist2.eth Rev aft Reward'!$N$4*$N$5*($N$6))</f>
        <v>4312.9799915034073</v>
      </c>
      <c r="D24" s="36">
        <f>('Federalist2.eth Member Growth'!D26*'Federalist2.eth Rev aft Reward'!$N$3*'Federalist2.eth Rev aft Reward'!$N$4*$N$5*($N$6))</f>
        <v>21380.584246740909</v>
      </c>
      <c r="E24" s="36">
        <f>('Federalist2.eth Member Growth'!E26*'Federalist2.eth Rev aft Reward'!$N$3*'Federalist2.eth Rev aft Reward'!$N$4*$N$5*($N$6))</f>
        <v>94126.787353445325</v>
      </c>
      <c r="F24" s="36">
        <f>('Federalist2.eth Member Growth'!F26*'Federalist2.eth Rev aft Reward'!$N$3*'Federalist2.eth Rev aft Reward'!$N$4*$N$5*($N$6))</f>
        <v>374091.38213396072</v>
      </c>
      <c r="G24" s="36">
        <f>('Federalist2.eth Member Growth'!G26*'Federalist2.eth Rev aft Reward'!$N$3*'Federalist2.eth Rev aft Reward'!$N$4*$N$5*($N$6))</f>
        <v>1360041.5470664592</v>
      </c>
      <c r="H24" s="36">
        <f>('Federalist2.eth Member Growth'!H26*'Federalist2.eth Rev aft Reward'!$N$3*'Federalist2.eth Rev aft Reward'!$N$4*$N$5*($N$6))</f>
        <v>4572260.3324785167</v>
      </c>
      <c r="I24" s="36">
        <f>('Federalist2.eth Member Growth'!I26*'Federalist2.eth Rev aft Reward'!$N$3*'Federalist2.eth Rev aft Reward'!$N$4*$N$5*($N$6))</f>
        <v>14341765.743445596</v>
      </c>
      <c r="J24" s="36">
        <f>('Federalist2.eth Member Growth'!J26*'Federalist2.eth Rev aft Reward'!$N$3*'Federalist2.eth Rev aft Reward'!$N$4*$N$5*($N$6))</f>
        <v>42288720.139739163</v>
      </c>
      <c r="K24" s="36">
        <f>('Federalist2.eth Member Growth'!K26*'Federalist2.eth Rev aft Reward'!$N$3*'Federalist2.eth Rev aft Reward'!$N$4*$N$5*($N$6))</f>
        <v>117964800</v>
      </c>
    </row>
    <row r="25" spans="1:11" x14ac:dyDescent="0.2">
      <c r="A25" s="35">
        <v>45931</v>
      </c>
      <c r="B25" s="36">
        <f>('Federalist2.eth Member Growth'!B27*'Federalist2.eth Rev aft Reward'!$N$3*'Federalist2.eth Rev aft Reward'!$N$4*$N$5*($N$6))</f>
        <v>832.52811872904431</v>
      </c>
      <c r="C25" s="36">
        <f>('Federalist2.eth Member Growth'!C27*'Federalist2.eth Rev aft Reward'!$N$3*'Federalist2.eth Rev aft Reward'!$N$4*$N$5*($N$6))</f>
        <v>5175.5759898040887</v>
      </c>
      <c r="D25" s="36">
        <f>('Federalist2.eth Member Growth'!D27*'Federalist2.eth Rev aft Reward'!$N$3*'Federalist2.eth Rev aft Reward'!$N$4*$N$5*($N$6))</f>
        <v>27794.759520763186</v>
      </c>
      <c r="E25" s="36">
        <f>('Federalist2.eth Member Growth'!E27*'Federalist2.eth Rev aft Reward'!$N$3*'Federalist2.eth Rev aft Reward'!$N$4*$N$5*($N$6))</f>
        <v>131777.50229482344</v>
      </c>
      <c r="F25" s="36">
        <f>('Federalist2.eth Member Growth'!F27*'Federalist2.eth Rev aft Reward'!$N$3*'Federalist2.eth Rev aft Reward'!$N$4*$N$5*($N$6))</f>
        <v>561137.07320094109</v>
      </c>
      <c r="G25" s="36">
        <f>('Federalist2.eth Member Growth'!G27*'Federalist2.eth Rev aft Reward'!$N$3*'Federalist2.eth Rev aft Reward'!$N$4*$N$5*($N$6))</f>
        <v>2176066.4753063349</v>
      </c>
      <c r="H25" s="36">
        <f>('Federalist2.eth Member Growth'!H27*'Federalist2.eth Rev aft Reward'!$N$3*'Federalist2.eth Rev aft Reward'!$N$4*$N$5*($N$6))</f>
        <v>7772842.5652134772</v>
      </c>
      <c r="I25" s="36">
        <f>('Federalist2.eth Member Growth'!I27*'Federalist2.eth Rev aft Reward'!$N$3*'Federalist2.eth Rev aft Reward'!$N$4*$N$5*($N$6))</f>
        <v>25815178.338202074</v>
      </c>
      <c r="J25" s="36">
        <f>('Federalist2.eth Member Growth'!J27*'Federalist2.eth Rev aft Reward'!$N$3*'Federalist2.eth Rev aft Reward'!$N$4*$N$5*($N$6))</f>
        <v>80348568.265504405</v>
      </c>
      <c r="K25" s="36">
        <f>('Federalist2.eth Member Growth'!K27*'Federalist2.eth Rev aft Reward'!$N$3*'Federalist2.eth Rev aft Reward'!$N$4*$N$5*($N$6))</f>
        <v>235929600</v>
      </c>
    </row>
    <row r="26" spans="1:11" x14ac:dyDescent="0.2">
      <c r="A26" s="35">
        <v>45962</v>
      </c>
      <c r="B26" s="36">
        <f>('Federalist2.eth Member Growth'!B28*'Federalist2.eth Rev aft Reward'!$N$3*'Federalist2.eth Rev aft Reward'!$N$4*$N$5*($N$6))</f>
        <v>915.78093060194885</v>
      </c>
      <c r="C26" s="36">
        <f>('Federalist2.eth Member Growth'!C28*'Federalist2.eth Rev aft Reward'!$N$3*'Federalist2.eth Rev aft Reward'!$N$4*$N$5*($N$6))</f>
        <v>6210.6911877649063</v>
      </c>
      <c r="D26" s="36">
        <f>('Federalist2.eth Member Growth'!D28*'Federalist2.eth Rev aft Reward'!$N$3*'Federalist2.eth Rev aft Reward'!$N$4*$N$5*($N$6))</f>
        <v>36133.187376992144</v>
      </c>
      <c r="E26" s="36">
        <f>('Federalist2.eth Member Growth'!E28*'Federalist2.eth Rev aft Reward'!$N$3*'Federalist2.eth Rev aft Reward'!$N$4*$N$5*($N$6))</f>
        <v>184488.50321275281</v>
      </c>
      <c r="F26" s="36">
        <f>('Federalist2.eth Member Growth'!F28*'Federalist2.eth Rev aft Reward'!$N$3*'Federalist2.eth Rev aft Reward'!$N$4*$N$5*($N$6))</f>
        <v>841705.60980141163</v>
      </c>
      <c r="G26" s="36">
        <f>('Federalist2.eth Member Growth'!G28*'Federalist2.eth Rev aft Reward'!$N$3*'Federalist2.eth Rev aft Reward'!$N$4*$N$5*($N$6))</f>
        <v>3481706.3604901358</v>
      </c>
      <c r="H26" s="36">
        <f>('Federalist2.eth Member Growth'!H28*'Federalist2.eth Rev aft Reward'!$N$3*'Federalist2.eth Rev aft Reward'!$N$4*$N$5*($N$6))</f>
        <v>13213832.360862913</v>
      </c>
      <c r="I26" s="36">
        <f>('Federalist2.eth Member Growth'!I28*'Federalist2.eth Rev aft Reward'!$N$3*'Federalist2.eth Rev aft Reward'!$N$4*$N$5*($N$6))</f>
        <v>46467321.008763731</v>
      </c>
      <c r="J26" s="36">
        <f>('Federalist2.eth Member Growth'!J28*'Federalist2.eth Rev aft Reward'!$N$3*'Federalist2.eth Rev aft Reward'!$N$4*$N$5*($N$6))</f>
        <v>152662279.70445836</v>
      </c>
      <c r="K26" s="36">
        <f>('Federalist2.eth Member Growth'!K28*'Federalist2.eth Rev aft Reward'!$N$3*'Federalist2.eth Rev aft Reward'!$N$4*$N$5*($N$6))</f>
        <v>471859200</v>
      </c>
    </row>
    <row r="27" spans="1:11" x14ac:dyDescent="0.2">
      <c r="A27" s="35">
        <v>45992</v>
      </c>
      <c r="B27" s="36">
        <f>('Federalist2.eth Member Growth'!B29*'Federalist2.eth Rev aft Reward'!$N$3*'Federalist2.eth Rev aft Reward'!$N$4*$N$5*($N$6))</f>
        <v>1007.3590236621438</v>
      </c>
      <c r="C27" s="36">
        <f>('Federalist2.eth Member Growth'!C29*'Federalist2.eth Rev aft Reward'!$N$3*'Federalist2.eth Rev aft Reward'!$N$4*$N$5*($N$6))</f>
        <v>7452.8294253178874</v>
      </c>
      <c r="D27" s="36">
        <f>('Federalist2.eth Member Growth'!D29*'Federalist2.eth Rev aft Reward'!$N$3*'Federalist2.eth Rev aft Reward'!$N$4*$N$5*($N$6))</f>
        <v>46973.143590089785</v>
      </c>
      <c r="E27" s="36">
        <f>('Federalist2.eth Member Growth'!E29*'Federalist2.eth Rev aft Reward'!$N$3*'Federalist2.eth Rev aft Reward'!$N$4*$N$5*($N$6))</f>
        <v>258283.90449785392</v>
      </c>
      <c r="F27" s="36">
        <f>('Federalist2.eth Member Growth'!F29*'Federalist2.eth Rev aft Reward'!$N$3*'Federalist2.eth Rev aft Reward'!$N$4*$N$5*($N$6))</f>
        <v>1262558.4147021174</v>
      </c>
      <c r="G27" s="36">
        <f>('Federalist2.eth Member Growth'!G29*'Federalist2.eth Rev aft Reward'!$N$3*'Federalist2.eth Rev aft Reward'!$N$4*$N$5*($N$6))</f>
        <v>5570730.1767842183</v>
      </c>
      <c r="H27" s="36">
        <f>('Federalist2.eth Member Growth'!H29*'Federalist2.eth Rev aft Reward'!$N$3*'Federalist2.eth Rev aft Reward'!$N$4*$N$5*($N$6))</f>
        <v>22463515.013466951</v>
      </c>
      <c r="I27" s="36">
        <f>('Federalist2.eth Member Growth'!I29*'Federalist2.eth Rev aft Reward'!$N$3*'Federalist2.eth Rev aft Reward'!$N$4*$N$5*($N$6))</f>
        <v>83641177.815774709</v>
      </c>
      <c r="J27" s="36">
        <f>('Federalist2.eth Member Growth'!J29*'Federalist2.eth Rev aft Reward'!$N$3*'Federalist2.eth Rev aft Reward'!$N$4*$N$5*($N$6))</f>
        <v>290058331.43847084</v>
      </c>
      <c r="K27" s="36">
        <f>('Federalist2.eth Member Growth'!K29*'Federalist2.eth Rev aft Reward'!$N$3*'Federalist2.eth Rev aft Reward'!$N$4*$N$5*($N$6))</f>
        <v>943718400</v>
      </c>
    </row>
    <row r="28" spans="1:11" x14ac:dyDescent="0.2">
      <c r="A28" s="35">
        <v>46023</v>
      </c>
      <c r="B28" s="36">
        <f>('Federalist2.eth Member Growth'!B30*'Federalist2.eth Rev aft Reward'!$N$3*'Federalist2.eth Rev aft Reward'!$N$4*$N$5*($N$6))</f>
        <v>1108.0949260283585</v>
      </c>
      <c r="C28" s="36">
        <f>('Federalist2.eth Member Growth'!C30*'Federalist2.eth Rev aft Reward'!$N$3*'Federalist2.eth Rev aft Reward'!$N$4*$N$5*($N$6))</f>
        <v>8943.3953103814638</v>
      </c>
      <c r="D28" s="36">
        <f>('Federalist2.eth Member Growth'!D30*'Federalist2.eth Rev aft Reward'!$N$3*'Federalist2.eth Rev aft Reward'!$N$4*$N$5*($N$6))</f>
        <v>61065.086667116724</v>
      </c>
      <c r="E28" s="36">
        <f>('Federalist2.eth Member Growth'!E30*'Federalist2.eth Rev aft Reward'!$N$3*'Federalist2.eth Rev aft Reward'!$N$4*$N$5*($N$6))</f>
        <v>361597.46629699541</v>
      </c>
      <c r="F28" s="36">
        <f>('Federalist2.eth Member Growth'!F30*'Federalist2.eth Rev aft Reward'!$N$3*'Federalist2.eth Rev aft Reward'!$N$4*$N$5*($N$6))</f>
        <v>1893837.6220531762</v>
      </c>
      <c r="G28" s="36">
        <f>('Federalist2.eth Member Growth'!G30*'Federalist2.eth Rev aft Reward'!$N$3*'Federalist2.eth Rev aft Reward'!$N$4*$N$5*($N$6))</f>
        <v>8913168.2828547489</v>
      </c>
      <c r="H28" s="36">
        <f>('Federalist2.eth Member Growth'!H30*'Federalist2.eth Rev aft Reward'!$N$3*'Federalist2.eth Rev aft Reward'!$N$4*$N$5*($N$6))</f>
        <v>38187975.522893824</v>
      </c>
      <c r="I28" s="36">
        <f>('Federalist2.eth Member Growth'!I30*'Federalist2.eth Rev aft Reward'!$N$3*'Federalist2.eth Rev aft Reward'!$N$4*$N$5*($N$6))</f>
        <v>150554120.06839448</v>
      </c>
      <c r="J28" s="36">
        <f>('Federalist2.eth Member Growth'!J30*'Federalist2.eth Rev aft Reward'!$N$3*'Federalist2.eth Rev aft Reward'!$N$4*$N$5*($N$6))</f>
        <v>551110829.73309457</v>
      </c>
      <c r="K28" s="36">
        <f>('Federalist2.eth Member Growth'!K30*'Federalist2.eth Rev aft Reward'!$N$3*'Federalist2.eth Rev aft Reward'!$N$4*$N$5*($N$6))</f>
        <v>1887436800</v>
      </c>
    </row>
    <row r="29" spans="1:11" x14ac:dyDescent="0.2">
      <c r="A29" s="35">
        <v>46054</v>
      </c>
      <c r="B29" s="36">
        <f>('Federalist2.eth Member Growth'!B31*'Federalist2.eth Rev aft Reward'!$N$3*'Federalist2.eth Rev aft Reward'!$N$4*$N$5*($N$6))</f>
        <v>1218.9044186311942</v>
      </c>
      <c r="C29" s="36">
        <f>('Federalist2.eth Member Growth'!C31*'Federalist2.eth Rev aft Reward'!$N$3*'Federalist2.eth Rev aft Reward'!$N$4*$N$5*($N$6))</f>
        <v>10732.074372457757</v>
      </c>
      <c r="D29" s="36">
        <f>('Federalist2.eth Member Growth'!D31*'Federalist2.eth Rev aft Reward'!$N$3*'Federalist2.eth Rev aft Reward'!$N$4*$N$5*($N$6))</f>
        <v>79384.612667251742</v>
      </c>
      <c r="E29" s="36">
        <f>('Federalist2.eth Member Growth'!E31*'Federalist2.eth Rev aft Reward'!$N$3*'Federalist2.eth Rev aft Reward'!$N$4*$N$5*($N$6))</f>
        <v>506236.45281579357</v>
      </c>
      <c r="F29" s="36">
        <f>('Federalist2.eth Member Growth'!F31*'Federalist2.eth Rev aft Reward'!$N$3*'Federalist2.eth Rev aft Reward'!$N$4*$N$5*($N$6))</f>
        <v>2840756.4330797642</v>
      </c>
      <c r="G29" s="36">
        <f>('Federalist2.eth Member Growth'!G31*'Federalist2.eth Rev aft Reward'!$N$3*'Federalist2.eth Rev aft Reward'!$N$4*$N$5*($N$6))</f>
        <v>14261069.252567599</v>
      </c>
      <c r="H29" s="36">
        <f>('Federalist2.eth Member Growth'!H31*'Federalist2.eth Rev aft Reward'!$N$3*'Federalist2.eth Rev aft Reward'!$N$4*$N$5*($N$6))</f>
        <v>64919558.388919488</v>
      </c>
      <c r="I29" s="36">
        <f>('Federalist2.eth Member Growth'!I31*'Federalist2.eth Rev aft Reward'!$N$3*'Federalist2.eth Rev aft Reward'!$N$4*$N$5*($N$6))</f>
        <v>270997416.12311006</v>
      </c>
      <c r="J29" s="36">
        <f>('Federalist2.eth Member Growth'!J31*'Federalist2.eth Rev aft Reward'!$N$3*'Federalist2.eth Rev aft Reward'!$N$4*$N$5*($N$6))</f>
        <v>1047110576.4928796</v>
      </c>
      <c r="K29" s="36">
        <f>('Federalist2.eth Member Growth'!K31*'Federalist2.eth Rev aft Reward'!$N$3*'Federalist2.eth Rev aft Reward'!$N$4*$N$5*($N$6))</f>
        <v>3774873600</v>
      </c>
    </row>
    <row r="30" spans="1:11" x14ac:dyDescent="0.2">
      <c r="A30" s="35">
        <v>46082</v>
      </c>
      <c r="B30" s="36">
        <f>('Federalist2.eth Member Growth'!B32*'Federalist2.eth Rev aft Reward'!$N$3*'Federalist2.eth Rev aft Reward'!$N$4*$N$5*($N$6))</f>
        <v>1340.7948604943138</v>
      </c>
      <c r="C30" s="36">
        <f>('Federalist2.eth Member Growth'!C32*'Federalist2.eth Rev aft Reward'!$N$3*'Federalist2.eth Rev aft Reward'!$N$4*$N$5*($N$6))</f>
        <v>12878.489246949308</v>
      </c>
      <c r="D30" s="36">
        <f>('Federalist2.eth Member Growth'!D32*'Federalist2.eth Rev aft Reward'!$N$3*'Federalist2.eth Rev aft Reward'!$N$4*$N$5*($N$6))</f>
        <v>103199.99646742728</v>
      </c>
      <c r="E30" s="36">
        <f>('Federalist2.eth Member Growth'!E32*'Federalist2.eth Rev aft Reward'!$N$3*'Federalist2.eth Rev aft Reward'!$N$4*$N$5*($N$6))</f>
        <v>708731.03394211095</v>
      </c>
      <c r="F30" s="36">
        <f>('Federalist2.eth Member Growth'!F32*'Federalist2.eth Rev aft Reward'!$N$3*'Federalist2.eth Rev aft Reward'!$N$4*$N$5*($N$6))</f>
        <v>4261134.6496196464</v>
      </c>
      <c r="G30" s="36">
        <f>('Federalist2.eth Member Growth'!G32*'Federalist2.eth Rev aft Reward'!$N$3*'Federalist2.eth Rev aft Reward'!$N$4*$N$5*($N$6))</f>
        <v>22817710.804108161</v>
      </c>
      <c r="H30" s="36">
        <f>('Federalist2.eth Member Growth'!H32*'Federalist2.eth Rev aft Reward'!$N$3*'Federalist2.eth Rev aft Reward'!$N$4*$N$5*($N$6))</f>
        <v>110363249.26116313</v>
      </c>
      <c r="I30" s="36">
        <f>('Federalist2.eth Member Growth'!I32*'Federalist2.eth Rev aft Reward'!$N$3*'Federalist2.eth Rev aft Reward'!$N$4*$N$5*($N$6))</f>
        <v>487795349.02159816</v>
      </c>
      <c r="J30" s="36">
        <f>('Federalist2.eth Member Growth'!J32*'Federalist2.eth Rev aft Reward'!$N$3*'Federalist2.eth Rev aft Reward'!$N$4*$N$5*($N$6))</f>
        <v>1989510095.3364716</v>
      </c>
      <c r="K30" s="36">
        <f>('Federalist2.eth Member Growth'!K32*'Federalist2.eth Rev aft Reward'!$N$3*'Federalist2.eth Rev aft Reward'!$N$4*$N$5*($N$6))</f>
        <v>7549747200</v>
      </c>
    </row>
    <row r="31" spans="1:11" x14ac:dyDescent="0.2">
      <c r="A31" s="35">
        <v>46113</v>
      </c>
      <c r="B31" s="36">
        <f>('Federalist2.eth Member Growth'!B33*'Federalist2.eth Rev aft Reward'!$N$3*'Federalist2.eth Rev aft Reward'!$N$4*$N$5*($N$6))</f>
        <v>1474.8743465437453</v>
      </c>
      <c r="C31" s="36">
        <f>('Federalist2.eth Member Growth'!C33*'Federalist2.eth Rev aft Reward'!$N$3*'Federalist2.eth Rev aft Reward'!$N$4*$N$5*($N$6))</f>
        <v>15454.187096339168</v>
      </c>
      <c r="D31" s="36">
        <f>('Federalist2.eth Member Growth'!D33*'Federalist2.eth Rev aft Reward'!$N$3*'Federalist2.eth Rev aft Reward'!$N$4*$N$5*($N$6))</f>
        <v>134159.99540765546</v>
      </c>
      <c r="E31" s="36">
        <f>('Federalist2.eth Member Growth'!E33*'Federalist2.eth Rev aft Reward'!$N$3*'Federalist2.eth Rev aft Reward'!$N$4*$N$5*($N$6))</f>
        <v>992223.44751895533</v>
      </c>
      <c r="F31" s="36">
        <f>('Federalist2.eth Member Growth'!F33*'Federalist2.eth Rev aft Reward'!$N$3*'Federalist2.eth Rev aft Reward'!$N$4*$N$5*($N$6))</f>
        <v>6391701.9744294696</v>
      </c>
      <c r="G31" s="36">
        <f>('Federalist2.eth Member Growth'!G33*'Federalist2.eth Rev aft Reward'!$N$3*'Federalist2.eth Rev aft Reward'!$N$4*$N$5*($N$6))</f>
        <v>36508337.28657306</v>
      </c>
      <c r="H31" s="36">
        <f>('Federalist2.eth Member Growth'!H33*'Federalist2.eth Rev aft Reward'!$N$3*'Federalist2.eth Rev aft Reward'!$N$4*$N$5*($N$6))</f>
        <v>187617523.74397731</v>
      </c>
      <c r="I31" s="36">
        <f>('Federalist2.eth Member Growth'!I33*'Federalist2.eth Rev aft Reward'!$N$3*'Federalist2.eth Rev aft Reward'!$N$4*$N$5*($N$6))</f>
        <v>878031628.2388767</v>
      </c>
      <c r="J31" s="36">
        <f>('Federalist2.eth Member Growth'!J33*'Federalist2.eth Rev aft Reward'!$N$3*'Federalist2.eth Rev aft Reward'!$N$4*$N$5*($N$6))</f>
        <v>3780069181.1392961</v>
      </c>
      <c r="K31" s="36">
        <f>('Federalist2.eth Member Growth'!K33*'Federalist2.eth Rev aft Reward'!$N$3*'Federalist2.eth Rev aft Reward'!$N$4*$N$5*($N$6))</f>
        <v>15099494400</v>
      </c>
    </row>
    <row r="32" spans="1:11" x14ac:dyDescent="0.2">
      <c r="A32" s="35">
        <v>46143</v>
      </c>
      <c r="B32" s="36">
        <f>('Federalist2.eth Member Growth'!B34*'Federalist2.eth Rev aft Reward'!$N$3*'Federalist2.eth Rev aft Reward'!$N$4*$N$5*($N$6))</f>
        <v>1622.3617811981201</v>
      </c>
      <c r="C32" s="36">
        <f>('Federalist2.eth Member Growth'!C34*'Federalist2.eth Rev aft Reward'!$N$3*'Federalist2.eth Rev aft Reward'!$N$4*$N$5*($N$6))</f>
        <v>18545.024515607005</v>
      </c>
      <c r="D32" s="36">
        <f>('Federalist2.eth Member Growth'!D34*'Federalist2.eth Rev aft Reward'!$N$3*'Federalist2.eth Rev aft Reward'!$N$4*$N$5*($N$6))</f>
        <v>174407.9940299521</v>
      </c>
      <c r="E32" s="36">
        <f>('Federalist2.eth Member Growth'!E34*'Federalist2.eth Rev aft Reward'!$N$3*'Federalist2.eth Rev aft Reward'!$N$4*$N$5*($N$6))</f>
        <v>1389112.8265265375</v>
      </c>
      <c r="F32" s="36">
        <f>('Federalist2.eth Member Growth'!F34*'Federalist2.eth Rev aft Reward'!$N$3*'Federalist2.eth Rev aft Reward'!$N$4*$N$5*($N$6))</f>
        <v>9587552.9616442043</v>
      </c>
      <c r="G32" s="36">
        <f>('Federalist2.eth Member Growth'!G34*'Federalist2.eth Rev aft Reward'!$N$3*'Federalist2.eth Rev aft Reward'!$N$4*$N$5*($N$6))</f>
        <v>58413339.658516891</v>
      </c>
      <c r="H32" s="36">
        <f>('Federalist2.eth Member Growth'!H34*'Federalist2.eth Rev aft Reward'!$N$3*'Federalist2.eth Rev aft Reward'!$N$4*$N$5*($N$6))</f>
        <v>318949790.36476141</v>
      </c>
      <c r="I32" s="36">
        <f>('Federalist2.eth Member Growth'!I34*'Federalist2.eth Rev aft Reward'!$N$3*'Federalist2.eth Rev aft Reward'!$N$4*$N$5*($N$6))</f>
        <v>1580456930.8299782</v>
      </c>
      <c r="J32" s="36">
        <f>('Federalist2.eth Member Growth'!J34*'Federalist2.eth Rev aft Reward'!$N$3*'Federalist2.eth Rev aft Reward'!$N$4*$N$5*($N$6))</f>
        <v>7182131444.1646614</v>
      </c>
      <c r="K32" s="36">
        <f>('Federalist2.eth Member Growth'!K34*'Federalist2.eth Rev aft Reward'!$N$3*'Federalist2.eth Rev aft Reward'!$N$4*$N$5*($N$6))</f>
        <v>30198988800</v>
      </c>
    </row>
    <row r="33" spans="1:11" x14ac:dyDescent="0.2">
      <c r="A33" s="35">
        <v>46174</v>
      </c>
      <c r="B33" s="36">
        <f>('Federalist2.eth Member Growth'!B35*'Federalist2.eth Rev aft Reward'!$N$3*'Federalist2.eth Rev aft Reward'!$N$4*$N$5*($N$6))</f>
        <v>1784.5979593179325</v>
      </c>
      <c r="C33" s="36">
        <f>('Federalist2.eth Member Growth'!C35*'Federalist2.eth Rev aft Reward'!$N$3*'Federalist2.eth Rev aft Reward'!$N$4*$N$5*($N$6))</f>
        <v>22254.029418728402</v>
      </c>
      <c r="D33" s="36">
        <f>('Federalist2.eth Member Growth'!D35*'Federalist2.eth Rev aft Reward'!$N$3*'Federalist2.eth Rev aft Reward'!$N$4*$N$5*($N$6))</f>
        <v>226730.39223893773</v>
      </c>
      <c r="E33" s="36">
        <f>('Federalist2.eth Member Growth'!E35*'Federalist2.eth Rev aft Reward'!$N$3*'Federalist2.eth Rev aft Reward'!$N$4*$N$5*($N$6))</f>
        <v>1944757.9571371521</v>
      </c>
      <c r="F33" s="36">
        <f>('Federalist2.eth Member Growth'!F35*'Federalist2.eth Rev aft Reward'!$N$3*'Federalist2.eth Rev aft Reward'!$N$4*$N$5*($N$6))</f>
        <v>14381329.442466306</v>
      </c>
      <c r="G33" s="36">
        <f>('Federalist2.eth Member Growth'!G35*'Federalist2.eth Rev aft Reward'!$N$3*'Federalist2.eth Rev aft Reward'!$N$4*$N$5*($N$6))</f>
        <v>93461343.45362702</v>
      </c>
      <c r="H33" s="36">
        <f>('Federalist2.eth Member Growth'!H35*'Federalist2.eth Rev aft Reward'!$N$3*'Federalist2.eth Rev aft Reward'!$N$4*$N$5*($N$6))</f>
        <v>542214643.6200943</v>
      </c>
      <c r="I33" s="36">
        <f>('Federalist2.eth Member Growth'!I35*'Federalist2.eth Rev aft Reward'!$N$3*'Federalist2.eth Rev aft Reward'!$N$4*$N$5*($N$6))</f>
        <v>2844822475.4939609</v>
      </c>
      <c r="J33" s="36">
        <f>('Federalist2.eth Member Growth'!J35*'Federalist2.eth Rev aft Reward'!$N$3*'Federalist2.eth Rev aft Reward'!$N$4*$N$5*($N$6))</f>
        <v>13646049743.912855</v>
      </c>
      <c r="K33" s="36">
        <f>('Federalist2.eth Member Growth'!K35*'Federalist2.eth Rev aft Reward'!$N$3*'Federalist2.eth Rev aft Reward'!$N$4*$N$5*($N$6))</f>
        <v>60397977600</v>
      </c>
    </row>
    <row r="34" spans="1:11" x14ac:dyDescent="0.2">
      <c r="A34" s="35">
        <v>46204</v>
      </c>
      <c r="B34" s="36">
        <f>('Federalist2.eth Member Growth'!B36*'Federalist2.eth Rev aft Reward'!$N$3*'Federalist2.eth Rev aft Reward'!$N$4*$N$5*($N$6))</f>
        <v>1963.0577552497257</v>
      </c>
      <c r="C34" s="36">
        <f>('Federalist2.eth Member Growth'!C36*'Federalist2.eth Rev aft Reward'!$N$3*'Federalist2.eth Rev aft Reward'!$N$4*$N$5*($N$6))</f>
        <v>26704.835302474083</v>
      </c>
      <c r="D34" s="36">
        <f>('Federalist2.eth Member Growth'!D36*'Federalist2.eth Rev aft Reward'!$N$3*'Federalist2.eth Rev aft Reward'!$N$4*$N$5*($N$6))</f>
        <v>294749.509910619</v>
      </c>
      <c r="E34" s="36">
        <f>('Federalist2.eth Member Growth'!E36*'Federalist2.eth Rev aft Reward'!$N$3*'Federalist2.eth Rev aft Reward'!$N$4*$N$5*($N$6))</f>
        <v>2722661.1399920131</v>
      </c>
      <c r="F34" s="36">
        <f>('Federalist2.eth Member Growth'!F36*'Federalist2.eth Rev aft Reward'!$N$3*'Federalist2.eth Rev aft Reward'!$N$4*$N$5*($N$6))</f>
        <v>21571994.163699459</v>
      </c>
      <c r="G34" s="36">
        <f>('Federalist2.eth Member Growth'!G36*'Federalist2.eth Rev aft Reward'!$N$3*'Federalist2.eth Rev aft Reward'!$N$4*$N$5*($N$6))</f>
        <v>149538149.52580327</v>
      </c>
      <c r="H34" s="36">
        <f>('Federalist2.eth Member Growth'!H36*'Federalist2.eth Rev aft Reward'!$N$3*'Federalist2.eth Rev aft Reward'!$N$4*$N$5*($N$6))</f>
        <v>921764894.15416026</v>
      </c>
      <c r="I34" s="36">
        <f>('Federalist2.eth Member Growth'!I36*'Federalist2.eth Rev aft Reward'!$N$3*'Federalist2.eth Rev aft Reward'!$N$4*$N$5*($N$6))</f>
        <v>5120680455.8891296</v>
      </c>
      <c r="J34" s="36">
        <f>('Federalist2.eth Member Growth'!J36*'Federalist2.eth Rev aft Reward'!$N$3*'Federalist2.eth Rev aft Reward'!$N$4*$N$5*($N$6))</f>
        <v>25927494513.434422</v>
      </c>
      <c r="K34" s="36">
        <f>('Federalist2.eth Member Growth'!K36*'Federalist2.eth Rev aft Reward'!$N$3*'Federalist2.eth Rev aft Reward'!$N$4*$N$5*($N$6))</f>
        <v>120795955200</v>
      </c>
    </row>
    <row r="35" spans="1:11" x14ac:dyDescent="0.2">
      <c r="A35" s="35">
        <v>46235</v>
      </c>
      <c r="B35" s="36">
        <f>('Federalist2.eth Member Growth'!B37*'Federalist2.eth Rev aft Reward'!$N$3*'Federalist2.eth Rev aft Reward'!$N$4*$N$5*($N$6))</f>
        <v>2159.3635307746986</v>
      </c>
      <c r="C35" s="36">
        <f>('Federalist2.eth Member Growth'!C37*'Federalist2.eth Rev aft Reward'!$N$3*'Federalist2.eth Rev aft Reward'!$N$4*$N$5*($N$6))</f>
        <v>32045.802362968898</v>
      </c>
      <c r="D35" s="36">
        <f>('Federalist2.eth Member Growth'!D37*'Federalist2.eth Rev aft Reward'!$N$3*'Federalist2.eth Rev aft Reward'!$N$4*$N$5*($N$6))</f>
        <v>383174.36288380477</v>
      </c>
      <c r="E35" s="36">
        <f>('Federalist2.eth Member Growth'!E37*'Federalist2.eth Rev aft Reward'!$N$3*'Federalist2.eth Rev aft Reward'!$N$4*$N$5*($N$6))</f>
        <v>3811725.5959888175</v>
      </c>
      <c r="F35" s="36">
        <f>('Federalist2.eth Member Growth'!F37*'Federalist2.eth Rev aft Reward'!$N$3*'Federalist2.eth Rev aft Reward'!$N$4*$N$5*($N$6))</f>
        <v>32357991.245549187</v>
      </c>
      <c r="G35" s="36">
        <f>('Federalist2.eth Member Growth'!G37*'Federalist2.eth Rev aft Reward'!$N$3*'Federalist2.eth Rev aft Reward'!$N$4*$N$5*($N$6))</f>
        <v>239261039.24128523</v>
      </c>
      <c r="H35" s="36">
        <f>('Federalist2.eth Member Growth'!H37*'Federalist2.eth Rev aft Reward'!$N$3*'Federalist2.eth Rev aft Reward'!$N$4*$N$5*($N$6))</f>
        <v>1567000320.0620725</v>
      </c>
      <c r="I35" s="36">
        <f>('Federalist2.eth Member Growth'!I37*'Federalist2.eth Rev aft Reward'!$N$3*'Federalist2.eth Rev aft Reward'!$N$4*$N$5*($N$6))</f>
        <v>9217224820.6004333</v>
      </c>
      <c r="J35" s="36">
        <f>('Federalist2.eth Member Growth'!J37*'Federalist2.eth Rev aft Reward'!$N$3*'Federalist2.eth Rev aft Reward'!$N$4*$N$5*($N$6))</f>
        <v>49262239575.525391</v>
      </c>
      <c r="K35" s="36">
        <f>('Federalist2.eth Member Growth'!K37*'Federalist2.eth Rev aft Reward'!$N$3*'Federalist2.eth Rev aft Reward'!$N$4*$N$5*($N$6))</f>
        <v>241591910400</v>
      </c>
    </row>
    <row r="36" spans="1:11" x14ac:dyDescent="0.2">
      <c r="A36" s="35">
        <v>46266</v>
      </c>
      <c r="B36" s="36">
        <f>('Federalist2.eth Member Growth'!B38*'Federalist2.eth Rev aft Reward'!$N$3*'Federalist2.eth Rev aft Reward'!$N$4*$N$5*($N$6))</f>
        <v>2375.2998838521685</v>
      </c>
      <c r="C36" s="36">
        <f>('Federalist2.eth Member Growth'!C38*'Federalist2.eth Rev aft Reward'!$N$3*'Federalist2.eth Rev aft Reward'!$N$4*$N$5*($N$6))</f>
        <v>38454.962835562677</v>
      </c>
      <c r="D36" s="36">
        <f>('Federalist2.eth Member Growth'!D38*'Federalist2.eth Rev aft Reward'!$N$3*'Federalist2.eth Rev aft Reward'!$N$4*$N$5*($N$6))</f>
        <v>498126.67174894619</v>
      </c>
      <c r="E36" s="36">
        <f>('Federalist2.eth Member Growth'!E38*'Federalist2.eth Rev aft Reward'!$N$3*'Federalist2.eth Rev aft Reward'!$N$4*$N$5*($N$6))</f>
        <v>5336415.8343843454</v>
      </c>
      <c r="F36" s="36">
        <f>('Federalist2.eth Member Growth'!F38*'Federalist2.eth Rev aft Reward'!$N$3*'Federalist2.eth Rev aft Reward'!$N$4*$N$5*($N$6))</f>
        <v>48536986.868323795</v>
      </c>
      <c r="G36" s="36">
        <f>('Federalist2.eth Member Growth'!G38*'Federalist2.eth Rev aft Reward'!$N$3*'Federalist2.eth Rev aft Reward'!$N$4*$N$5*($N$6))</f>
        <v>382817662.78605634</v>
      </c>
      <c r="H36" s="36">
        <f>('Federalist2.eth Member Growth'!H38*'Federalist2.eth Rev aft Reward'!$N$3*'Federalist2.eth Rev aft Reward'!$N$4*$N$5*($N$6))</f>
        <v>2663900544.1055226</v>
      </c>
      <c r="I36" s="36">
        <f>('Federalist2.eth Member Growth'!I38*'Federalist2.eth Rev aft Reward'!$N$3*'Federalist2.eth Rev aft Reward'!$N$4*$N$5*($N$6))</f>
        <v>16591004677.08078</v>
      </c>
      <c r="J36" s="36">
        <f>('Federalist2.eth Member Growth'!J38*'Federalist2.eth Rev aft Reward'!$N$3*'Federalist2.eth Rev aft Reward'!$N$4*$N$5*($N$6))</f>
        <v>93598255193.498245</v>
      </c>
      <c r="K36" s="36">
        <f>('Federalist2.eth Member Growth'!K38*'Federalist2.eth Rev aft Reward'!$N$3*'Federalist2.eth Rev aft Reward'!$N$4*$N$5*($N$6))</f>
        <v>483183820800</v>
      </c>
    </row>
    <row r="37" spans="1:11" x14ac:dyDescent="0.2">
      <c r="A37" s="35">
        <v>46296</v>
      </c>
      <c r="B37" s="36">
        <f>('Federalist2.eth Member Growth'!B39*'Federalist2.eth Rev aft Reward'!$N$3*'Federalist2.eth Rev aft Reward'!$N$4*$N$5*($N$6))</f>
        <v>2612.8298722373852</v>
      </c>
      <c r="C37" s="36">
        <f>('Federalist2.eth Member Growth'!C39*'Federalist2.eth Rev aft Reward'!$N$3*'Federalist2.eth Rev aft Reward'!$N$4*$N$5*($N$6))</f>
        <v>46145.955402675208</v>
      </c>
      <c r="D37" s="36">
        <f>('Federalist2.eth Member Growth'!D39*'Federalist2.eth Rev aft Reward'!$N$3*'Federalist2.eth Rev aft Reward'!$N$4*$N$5*($N$6))</f>
        <v>647564.67327363009</v>
      </c>
      <c r="E37" s="36">
        <f>('Federalist2.eth Member Growth'!E39*'Federalist2.eth Rev aft Reward'!$N$3*'Federalist2.eth Rev aft Reward'!$N$4*$N$5*($N$6))</f>
        <v>7470982.1681380821</v>
      </c>
      <c r="F37" s="36">
        <f>('Federalist2.eth Member Growth'!F39*'Federalist2.eth Rev aft Reward'!$N$3*'Federalist2.eth Rev aft Reward'!$N$4*$N$5*($N$6))</f>
        <v>72805480.30248569</v>
      </c>
      <c r="G37" s="36">
        <f>('Federalist2.eth Member Growth'!G39*'Federalist2.eth Rev aft Reward'!$N$3*'Federalist2.eth Rev aft Reward'!$N$4*$N$5*($N$6))</f>
        <v>612508260.45769024</v>
      </c>
      <c r="H37" s="36">
        <f>('Federalist2.eth Member Growth'!H39*'Federalist2.eth Rev aft Reward'!$N$3*'Federalist2.eth Rev aft Reward'!$N$4*$N$5*($N$6))</f>
        <v>4528630924.9793882</v>
      </c>
      <c r="I37" s="36">
        <f>('Federalist2.eth Member Growth'!I39*'Federalist2.eth Rev aft Reward'!$N$3*'Federalist2.eth Rev aft Reward'!$N$4*$N$5*($N$6))</f>
        <v>29863808418.745407</v>
      </c>
      <c r="J37" s="36">
        <f>('Federalist2.eth Member Growth'!J39*'Federalist2.eth Rev aft Reward'!$N$3*'Federalist2.eth Rev aft Reward'!$N$4*$N$5*($N$6))</f>
        <v>177836684867.64664</v>
      </c>
      <c r="K37" s="36">
        <f>('Federalist2.eth Member Growth'!K39*'Federalist2.eth Rev aft Reward'!$N$3*'Federalist2.eth Rev aft Reward'!$N$4*$N$5*($N$6))</f>
        <v>966367641600</v>
      </c>
    </row>
    <row r="38" spans="1:11" x14ac:dyDescent="0.2">
      <c r="A38" s="35">
        <v>46327</v>
      </c>
      <c r="B38" s="36">
        <f>('Federalist2.eth Member Growth'!B40*'Federalist2.eth Rev aft Reward'!$N$3*'Federalist2.eth Rev aft Reward'!$N$4*$N$5*($N$6))</f>
        <v>2874.1128594611241</v>
      </c>
      <c r="C38" s="36">
        <f>('Federalist2.eth Member Growth'!C40*'Federalist2.eth Rev aft Reward'!$N$3*'Federalist2.eth Rev aft Reward'!$N$4*$N$5*($N$6))</f>
        <v>55375.14648321025</v>
      </c>
      <c r="D38" s="36">
        <f>('Federalist2.eth Member Growth'!D40*'Federalist2.eth Rev aft Reward'!$N$3*'Federalist2.eth Rev aft Reward'!$N$4*$N$5*($N$6))</f>
        <v>841834.07525571913</v>
      </c>
      <c r="E38" s="36">
        <f>('Federalist2.eth Member Growth'!E40*'Federalist2.eth Rev aft Reward'!$N$3*'Federalist2.eth Rev aft Reward'!$N$4*$N$5*($N$6))</f>
        <v>10459375.035393314</v>
      </c>
      <c r="F38" s="36">
        <f>('Federalist2.eth Member Growth'!F40*'Federalist2.eth Rev aft Reward'!$N$3*'Federalist2.eth Rev aft Reward'!$N$4*$N$5*($N$6))</f>
        <v>109208220.45372851</v>
      </c>
      <c r="G38" s="36">
        <f>('Federalist2.eth Member Growth'!G40*'Federalist2.eth Rev aft Reward'!$N$3*'Federalist2.eth Rev aft Reward'!$N$4*$N$5*($N$6))</f>
        <v>980013216.73230433</v>
      </c>
      <c r="H38" s="36">
        <f>('Federalist2.eth Member Growth'!H40*'Federalist2.eth Rev aft Reward'!$N$3*'Federalist2.eth Rev aft Reward'!$N$4*$N$5*($N$6))</f>
        <v>7698672572.4649601</v>
      </c>
      <c r="I38" s="36">
        <f>('Federalist2.eth Member Growth'!I40*'Federalist2.eth Rev aft Reward'!$N$3*'Federalist2.eth Rev aft Reward'!$N$4*$N$5*($N$6))</f>
        <v>53754855153.74173</v>
      </c>
      <c r="J38" s="36">
        <f>('Federalist2.eth Member Growth'!J40*'Federalist2.eth Rev aft Reward'!$N$3*'Federalist2.eth Rev aft Reward'!$N$4*$N$5*($N$6))</f>
        <v>337889701248.52863</v>
      </c>
      <c r="K38" s="36">
        <f>('Federalist2.eth Member Growth'!K40*'Federalist2.eth Rev aft Reward'!$N$3*'Federalist2.eth Rev aft Reward'!$N$4*$N$5*($N$6))</f>
        <v>1932735283200</v>
      </c>
    </row>
    <row r="39" spans="1:11" x14ac:dyDescent="0.2">
      <c r="A39" s="35">
        <v>46357</v>
      </c>
      <c r="B39" s="36">
        <f>('Federalist2.eth Member Growth'!B41*'Federalist2.eth Rev aft Reward'!$N$3*'Federalist2.eth Rev aft Reward'!$N$4*$N$5*($N$6))</f>
        <v>3161.5241454072366</v>
      </c>
      <c r="C39" s="36">
        <f>('Federalist2.eth Member Growth'!C41*'Federalist2.eth Rev aft Reward'!$N$3*'Federalist2.eth Rev aft Reward'!$N$4*$N$5*($N$6))</f>
        <v>66450.175779852303</v>
      </c>
      <c r="D39" s="36">
        <f>('Federalist2.eth Member Growth'!D41*'Federalist2.eth Rev aft Reward'!$N$3*'Federalist2.eth Rev aft Reward'!$N$4*$N$5*($N$6))</f>
        <v>1094384.2978324348</v>
      </c>
      <c r="E39" s="36">
        <f>('Federalist2.eth Member Growth'!E41*'Federalist2.eth Rev aft Reward'!$N$3*'Federalist2.eth Rev aft Reward'!$N$4*$N$5*($N$6))</f>
        <v>14643125.049550639</v>
      </c>
      <c r="F39" s="36">
        <f>('Federalist2.eth Member Growth'!F41*'Federalist2.eth Rev aft Reward'!$N$3*'Federalist2.eth Rev aft Reward'!$N$4*$N$5*($N$6))</f>
        <v>163812330.68059275</v>
      </c>
      <c r="G39" s="36">
        <f>('Federalist2.eth Member Growth'!G41*'Federalist2.eth Rev aft Reward'!$N$3*'Federalist2.eth Rev aft Reward'!$N$4*$N$5*($N$6))</f>
        <v>1568021146.7716873</v>
      </c>
      <c r="H39" s="36">
        <f>('Federalist2.eth Member Growth'!H41*'Federalist2.eth Rev aft Reward'!$N$3*'Federalist2.eth Rev aft Reward'!$N$4*$N$5*($N$6))</f>
        <v>13087743373.19043</v>
      </c>
      <c r="I39" s="36">
        <f>('Federalist2.eth Member Growth'!I41*'Federalist2.eth Rev aft Reward'!$N$3*'Federalist2.eth Rev aft Reward'!$N$4*$N$5*($N$6))</f>
        <v>96758739276.735107</v>
      </c>
      <c r="J39" s="36">
        <f>('Federalist2.eth Member Growth'!J41*'Federalist2.eth Rev aft Reward'!$N$3*'Federalist2.eth Rev aft Reward'!$N$4*$N$5*($N$6))</f>
        <v>641990432372.20435</v>
      </c>
      <c r="K39" s="36">
        <f>('Federalist2.eth Member Growth'!K41*'Federalist2.eth Rev aft Reward'!$N$3*'Federalist2.eth Rev aft Reward'!$N$4*$N$5*($N$6))</f>
        <v>3865470566400</v>
      </c>
    </row>
    <row r="40" spans="1:11" x14ac:dyDescent="0.2">
      <c r="A40" s="35">
        <v>46388</v>
      </c>
      <c r="B40" s="36">
        <f>('Federalist2.eth Member Growth'!B42*'Federalist2.eth Rev aft Reward'!$N$3*'Federalist2.eth Rev aft Reward'!$N$4*$N$5*($N$6))</f>
        <v>3477.6765599479609</v>
      </c>
      <c r="C40" s="36">
        <f>('Federalist2.eth Member Growth'!C42*'Federalist2.eth Rev aft Reward'!$N$3*'Federalist2.eth Rev aft Reward'!$N$4*$N$5*($N$6))</f>
        <v>79740.210935822746</v>
      </c>
      <c r="D40" s="36">
        <f>('Federalist2.eth Member Growth'!D42*'Federalist2.eth Rev aft Reward'!$N$3*'Federalist2.eth Rev aft Reward'!$N$4*$N$5*($N$6))</f>
        <v>1422699.5871821654</v>
      </c>
      <c r="E40" s="36">
        <f>('Federalist2.eth Member Growth'!E42*'Federalist2.eth Rev aft Reward'!$N$3*'Federalist2.eth Rev aft Reward'!$N$4*$N$5*($N$6))</f>
        <v>20500375.069370896</v>
      </c>
      <c r="F40" s="36">
        <f>('Federalist2.eth Member Growth'!F42*'Federalist2.eth Rev aft Reward'!$N$3*'Federalist2.eth Rev aft Reward'!$N$4*$N$5*($N$6))</f>
        <v>245718496.02088916</v>
      </c>
      <c r="G40" s="36">
        <f>('Federalist2.eth Member Growth'!G42*'Federalist2.eth Rev aft Reward'!$N$3*'Federalist2.eth Rev aft Reward'!$N$4*$N$5*($N$6))</f>
        <v>2508833834.8346996</v>
      </c>
      <c r="H40" s="36">
        <f>('Federalist2.eth Member Growth'!H42*'Federalist2.eth Rev aft Reward'!$N$3*'Federalist2.eth Rev aft Reward'!$N$4*$N$5*($N$6))</f>
        <v>22249163734.423733</v>
      </c>
      <c r="I40" s="36">
        <f>('Federalist2.eth Member Growth'!I42*'Federalist2.eth Rev aft Reward'!$N$3*'Federalist2.eth Rev aft Reward'!$N$4*$N$5*($N$6))</f>
        <v>174165730698.1232</v>
      </c>
      <c r="J40" s="36">
        <f>('Federalist2.eth Member Growth'!J42*'Federalist2.eth Rev aft Reward'!$N$3*'Federalist2.eth Rev aft Reward'!$N$4*$N$5*($N$6))</f>
        <v>1219781821507.1882</v>
      </c>
      <c r="K40" s="36">
        <f>('Federalist2.eth Member Growth'!K42*'Federalist2.eth Rev aft Reward'!$N$3*'Federalist2.eth Rev aft Reward'!$N$4*$N$5*($N$6))</f>
        <v>7730941132800</v>
      </c>
    </row>
    <row r="41" spans="1:11" x14ac:dyDescent="0.2">
      <c r="A41" s="35">
        <v>46419</v>
      </c>
      <c r="B41" s="36">
        <f>('Federalist2.eth Member Growth'!B43*'Federalist2.eth Rev aft Reward'!$N$3*'Federalist2.eth Rev aft Reward'!$N$4*$N$5*($N$6))</f>
        <v>3825.4442159427572</v>
      </c>
      <c r="C41" s="36">
        <f>('Federalist2.eth Member Growth'!C43*'Federalist2.eth Rev aft Reward'!$N$3*'Federalist2.eth Rev aft Reward'!$N$4*$N$5*($N$6))</f>
        <v>95688.253122987298</v>
      </c>
      <c r="D41" s="36">
        <f>('Federalist2.eth Member Growth'!D43*'Federalist2.eth Rev aft Reward'!$N$3*'Federalist2.eth Rev aft Reward'!$N$4*$N$5*($N$6))</f>
        <v>1849509.4633368149</v>
      </c>
      <c r="E41" s="36">
        <f>('Federalist2.eth Member Growth'!E43*'Federalist2.eth Rev aft Reward'!$N$3*'Federalist2.eth Rev aft Reward'!$N$4*$N$5*($N$6))</f>
        <v>28700525.097119249</v>
      </c>
      <c r="F41" s="36">
        <f>('Federalist2.eth Member Growth'!F43*'Federalist2.eth Rev aft Reward'!$N$3*'Federalist2.eth Rev aft Reward'!$N$4*$N$5*($N$6))</f>
        <v>368577744.03133374</v>
      </c>
      <c r="G41" s="36">
        <f>('Federalist2.eth Member Growth'!G43*'Federalist2.eth Rev aft Reward'!$N$3*'Federalist2.eth Rev aft Reward'!$N$4*$N$5*($N$6))</f>
        <v>4014134135.7355194</v>
      </c>
      <c r="H41" s="36">
        <f>('Federalist2.eth Member Growth'!H43*'Federalist2.eth Rev aft Reward'!$N$3*'Federalist2.eth Rev aft Reward'!$N$4*$N$5*($N$6))</f>
        <v>37823578348.52034</v>
      </c>
      <c r="I41" s="36">
        <f>('Federalist2.eth Member Growth'!I43*'Federalist2.eth Rev aft Reward'!$N$3*'Federalist2.eth Rev aft Reward'!$N$4*$N$5*($N$6))</f>
        <v>313498315256.62177</v>
      </c>
      <c r="J41" s="36">
        <f>('Federalist2.eth Member Growth'!J43*'Federalist2.eth Rev aft Reward'!$N$3*'Federalist2.eth Rev aft Reward'!$N$4*$N$5*($N$6))</f>
        <v>2317585460863.6572</v>
      </c>
      <c r="K41" s="36">
        <f>('Federalist2.eth Member Growth'!K43*'Federalist2.eth Rev aft Reward'!$N$3*'Federalist2.eth Rev aft Reward'!$N$4*$N$5*($N$6))</f>
        <v>15461882265600</v>
      </c>
    </row>
    <row r="42" spans="1:11" x14ac:dyDescent="0.2">
      <c r="A42" s="35">
        <v>46447</v>
      </c>
      <c r="B42" s="36">
        <f>('Federalist2.eth Member Growth'!B44*'Federalist2.eth Rev aft Reward'!$N$3*'Federalist2.eth Rev aft Reward'!$N$4*$N$5*($N$6))</f>
        <v>4207.9886375370334</v>
      </c>
      <c r="C42" s="36">
        <f>('Federalist2.eth Member Growth'!C44*'Federalist2.eth Rev aft Reward'!$N$3*'Federalist2.eth Rev aft Reward'!$N$4*$N$5*($N$6))</f>
        <v>114825.90374758476</v>
      </c>
      <c r="D42" s="36">
        <f>('Federalist2.eth Member Growth'!D44*'Federalist2.eth Rev aft Reward'!$N$3*'Federalist2.eth Rev aft Reward'!$N$4*$N$5*($N$6))</f>
        <v>2404362.3023378593</v>
      </c>
      <c r="E42" s="36">
        <f>('Federalist2.eth Member Growth'!E44*'Federalist2.eth Rev aft Reward'!$N$3*'Federalist2.eth Rev aft Reward'!$N$4*$N$5*($N$6))</f>
        <v>40180735.135966949</v>
      </c>
      <c r="F42" s="36">
        <f>('Federalist2.eth Member Growth'!F44*'Federalist2.eth Rev aft Reward'!$N$3*'Federalist2.eth Rev aft Reward'!$N$4*$N$5*($N$6))</f>
        <v>552866616.04700053</v>
      </c>
      <c r="G42" s="36">
        <f>('Federalist2.eth Member Growth'!G44*'Federalist2.eth Rev aft Reward'!$N$3*'Federalist2.eth Rev aft Reward'!$N$4*$N$5*($N$6))</f>
        <v>6422614617.1768312</v>
      </c>
      <c r="H42" s="36">
        <f>('Federalist2.eth Member Growth'!H44*'Federalist2.eth Rev aft Reward'!$N$3*'Federalist2.eth Rev aft Reward'!$N$4*$N$5*($N$6))</f>
        <v>64300083192.484573</v>
      </c>
      <c r="I42" s="36">
        <f>('Federalist2.eth Member Growth'!I44*'Federalist2.eth Rev aft Reward'!$N$3*'Federalist2.eth Rev aft Reward'!$N$4*$N$5*($N$6))</f>
        <v>564296967461.91919</v>
      </c>
      <c r="J42" s="36">
        <f>('Federalist2.eth Member Growth'!J44*'Federalist2.eth Rev aft Reward'!$N$3*'Federalist2.eth Rev aft Reward'!$N$4*$N$5*($N$6))</f>
        <v>4403412375640.9482</v>
      </c>
      <c r="K42" s="36">
        <f>('Federalist2.eth Member Growth'!K44*'Federalist2.eth Rev aft Reward'!$N$3*'Federalist2.eth Rev aft Reward'!$N$4*$N$5*($N$6))</f>
        <v>30923764531200</v>
      </c>
    </row>
    <row r="43" spans="1:11" x14ac:dyDescent="0.2">
      <c r="A43" s="35">
        <v>46478</v>
      </c>
      <c r="B43" s="36">
        <f>('Federalist2.eth Member Growth'!B45*'Federalist2.eth Rev aft Reward'!$N$3*'Federalist2.eth Rev aft Reward'!$N$4*$N$5*($N$6))</f>
        <v>4628.7875012907361</v>
      </c>
      <c r="C43" s="36">
        <f>('Federalist2.eth Member Growth'!C45*'Federalist2.eth Rev aft Reward'!$N$3*'Federalist2.eth Rev aft Reward'!$N$4*$N$5*($N$6))</f>
        <v>137791.08449710169</v>
      </c>
      <c r="D43" s="36">
        <f>('Federalist2.eth Member Growth'!D45*'Federalist2.eth Rev aft Reward'!$N$3*'Federalist2.eth Rev aft Reward'!$N$4*$N$5*($N$6))</f>
        <v>3125670.9930392173</v>
      </c>
      <c r="E43" s="36">
        <f>('Federalist2.eth Member Growth'!E45*'Federalist2.eth Rev aft Reward'!$N$3*'Federalist2.eth Rev aft Reward'!$N$4*$N$5*($N$6))</f>
        <v>56253029.190353729</v>
      </c>
      <c r="F43" s="36">
        <f>('Federalist2.eth Member Growth'!F45*'Federalist2.eth Rev aft Reward'!$N$3*'Federalist2.eth Rev aft Reward'!$N$4*$N$5*($N$6))</f>
        <v>829299924.07050085</v>
      </c>
      <c r="G43" s="36">
        <f>('Federalist2.eth Member Growth'!G45*'Federalist2.eth Rev aft Reward'!$N$3*'Federalist2.eth Rev aft Reward'!$N$4*$N$5*($N$6))</f>
        <v>10276183387.482931</v>
      </c>
      <c r="H43" s="36">
        <f>('Federalist2.eth Member Growth'!H45*'Federalist2.eth Rev aft Reward'!$N$3*'Federalist2.eth Rev aft Reward'!$N$4*$N$5*($N$6))</f>
        <v>109310141427.22379</v>
      </c>
      <c r="I43" s="36">
        <f>('Federalist2.eth Member Growth'!I45*'Federalist2.eth Rev aft Reward'!$N$3*'Federalist2.eth Rev aft Reward'!$N$4*$N$5*($N$6))</f>
        <v>1015734541431.4546</v>
      </c>
      <c r="J43" s="36">
        <f>('Federalist2.eth Member Growth'!J45*'Federalist2.eth Rev aft Reward'!$N$3*'Federalist2.eth Rev aft Reward'!$N$4*$N$5*($N$6))</f>
        <v>8366483513717.8018</v>
      </c>
      <c r="K43" s="36">
        <f>('Federalist2.eth Member Growth'!K45*'Federalist2.eth Rev aft Reward'!$N$3*'Federalist2.eth Rev aft Reward'!$N$4*$N$5*($N$6))</f>
        <v>61847529062400</v>
      </c>
    </row>
    <row r="44" spans="1:11" x14ac:dyDescent="0.2">
      <c r="A44" s="35">
        <v>46508</v>
      </c>
      <c r="B44" s="36">
        <f>('Federalist2.eth Member Growth'!B46*'Federalist2.eth Rev aft Reward'!$N$3*'Federalist2.eth Rev aft Reward'!$N$4*$N$5*($N$6))</f>
        <v>5091.6662514198097</v>
      </c>
      <c r="C44" s="36">
        <f>('Federalist2.eth Member Growth'!C46*'Federalist2.eth Rev aft Reward'!$N$3*'Federalist2.eth Rev aft Reward'!$N$4*$N$5*($N$6))</f>
        <v>165349.30139652203</v>
      </c>
      <c r="D44" s="36">
        <f>('Federalist2.eth Member Growth'!D46*'Federalist2.eth Rev aft Reward'!$N$3*'Federalist2.eth Rev aft Reward'!$N$4*$N$5*($N$6))</f>
        <v>4063372.2909509828</v>
      </c>
      <c r="E44" s="36">
        <f>('Federalist2.eth Member Growth'!E46*'Federalist2.eth Rev aft Reward'!$N$3*'Federalist2.eth Rev aft Reward'!$N$4*$N$5*($N$6))</f>
        <v>78754240.866495222</v>
      </c>
      <c r="F44" s="36">
        <f>('Federalist2.eth Member Growth'!F46*'Federalist2.eth Rev aft Reward'!$N$3*'Federalist2.eth Rev aft Reward'!$N$4*$N$5*($N$6))</f>
        <v>1243949886.1057513</v>
      </c>
      <c r="G44" s="36">
        <f>('Federalist2.eth Member Growth'!G46*'Federalist2.eth Rev aft Reward'!$N$3*'Federalist2.eth Rev aft Reward'!$N$4*$N$5*($N$6))</f>
        <v>16441893419.972691</v>
      </c>
      <c r="H44" s="36">
        <f>('Federalist2.eth Member Growth'!H46*'Federalist2.eth Rev aft Reward'!$N$3*'Federalist2.eth Rev aft Reward'!$N$4*$N$5*($N$6))</f>
        <v>185827240426.28046</v>
      </c>
      <c r="I44" s="36">
        <f>('Federalist2.eth Member Growth'!I46*'Federalist2.eth Rev aft Reward'!$N$3*'Federalist2.eth Rev aft Reward'!$N$4*$N$5*($N$6))</f>
        <v>1828322174576.6182</v>
      </c>
      <c r="J44" s="36">
        <f>('Federalist2.eth Member Growth'!J46*'Federalist2.eth Rev aft Reward'!$N$3*'Federalist2.eth Rev aft Reward'!$N$4*$N$5*($N$6))</f>
        <v>15896318676063.822</v>
      </c>
      <c r="K44" s="36">
        <f>('Federalist2.eth Member Growth'!K46*'Federalist2.eth Rev aft Reward'!$N$3*'Federalist2.eth Rev aft Reward'!$N$4*$N$5*($N$6))</f>
        <v>123695058124800</v>
      </c>
    </row>
    <row r="45" spans="1:11" x14ac:dyDescent="0.2">
      <c r="A45" s="35">
        <v>46539</v>
      </c>
      <c r="B45" s="36">
        <f>('Federalist2.eth Member Growth'!B47*'Federalist2.eth Rev aft Reward'!$N$3*'Federalist2.eth Rev aft Reward'!$N$4*$N$5*($N$6))</f>
        <v>5600.8328765617916</v>
      </c>
      <c r="C45" s="36">
        <f>('Federalist2.eth Member Growth'!C47*'Federalist2.eth Rev aft Reward'!$N$3*'Federalist2.eth Rev aft Reward'!$N$4*$N$5*($N$6))</f>
        <v>198419.16167582638</v>
      </c>
      <c r="D45" s="36">
        <f>('Federalist2.eth Member Growth'!D47*'Federalist2.eth Rev aft Reward'!$N$3*'Federalist2.eth Rev aft Reward'!$N$4*$N$5*($N$6))</f>
        <v>5282383.9782362776</v>
      </c>
      <c r="E45" s="36">
        <f>('Federalist2.eth Member Growth'!E47*'Federalist2.eth Rev aft Reward'!$N$3*'Federalist2.eth Rev aft Reward'!$N$4*$N$5*($N$6))</f>
        <v>110255937.2130933</v>
      </c>
      <c r="F45" s="36">
        <f>('Federalist2.eth Member Growth'!F47*'Federalist2.eth Rev aft Reward'!$N$3*'Federalist2.eth Rev aft Reward'!$N$4*$N$5*($N$6))</f>
        <v>1865924829.158627</v>
      </c>
      <c r="G45" s="36">
        <f>('Federalist2.eth Member Growth'!G47*'Federalist2.eth Rev aft Reward'!$N$3*'Federalist2.eth Rev aft Reward'!$N$4*$N$5*($N$6))</f>
        <v>26307029471.956306</v>
      </c>
      <c r="H45" s="36">
        <f>('Federalist2.eth Member Growth'!H47*'Federalist2.eth Rev aft Reward'!$N$3*'Federalist2.eth Rev aft Reward'!$N$4*$N$5*($N$6))</f>
        <v>315906308724.67676</v>
      </c>
      <c r="I45" s="36">
        <f>('Federalist2.eth Member Growth'!I47*'Federalist2.eth Rev aft Reward'!$N$3*'Federalist2.eth Rev aft Reward'!$N$4*$N$5*($N$6))</f>
        <v>3290979914237.9131</v>
      </c>
      <c r="J45" s="36">
        <f>('Federalist2.eth Member Growth'!J47*'Federalist2.eth Rev aft Reward'!$N$3*'Federalist2.eth Rev aft Reward'!$N$4*$N$5*($N$6))</f>
        <v>30203005484521.262</v>
      </c>
      <c r="K45" s="36">
        <f>('Federalist2.eth Member Growth'!K47*'Federalist2.eth Rev aft Reward'!$N$3*'Federalist2.eth Rev aft Reward'!$N$4*$N$5*($N$6))</f>
        <v>247390116249600</v>
      </c>
    </row>
    <row r="46" spans="1:11" x14ac:dyDescent="0.2">
      <c r="A46" s="35">
        <v>46569</v>
      </c>
      <c r="B46" s="36">
        <f>('Federalist2.eth Member Growth'!B48*'Federalist2.eth Rev aft Reward'!$N$3*'Federalist2.eth Rev aft Reward'!$N$4*$N$5*($N$6))</f>
        <v>6160.9161642179715</v>
      </c>
      <c r="C46" s="36">
        <f>('Federalist2.eth Member Growth'!C48*'Federalist2.eth Rev aft Reward'!$N$3*'Federalist2.eth Rev aft Reward'!$N$4*$N$5*($N$6))</f>
        <v>238102.99401099168</v>
      </c>
      <c r="D46" s="36">
        <f>('Federalist2.eth Member Growth'!D48*'Federalist2.eth Rev aft Reward'!$N$3*'Federalist2.eth Rev aft Reward'!$N$4*$N$5*($N$6))</f>
        <v>6867099.1717071617</v>
      </c>
      <c r="E46" s="36">
        <f>('Federalist2.eth Member Growth'!E48*'Federalist2.eth Rev aft Reward'!$N$3*'Federalist2.eth Rev aft Reward'!$N$4*$N$5*($N$6))</f>
        <v>154358312.09833062</v>
      </c>
      <c r="F46" s="36">
        <f>('Federalist2.eth Member Growth'!F48*'Federalist2.eth Rev aft Reward'!$N$3*'Federalist2.eth Rev aft Reward'!$N$4*$N$5*($N$6))</f>
        <v>2798887243.7379408</v>
      </c>
      <c r="G46" s="36">
        <f>('Federalist2.eth Member Growth'!G48*'Federalist2.eth Rev aft Reward'!$N$3*'Federalist2.eth Rev aft Reward'!$N$4*$N$5*($N$6))</f>
        <v>42091247155.130096</v>
      </c>
      <c r="H46" s="36">
        <f>('Federalist2.eth Member Growth'!H48*'Federalist2.eth Rev aft Reward'!$N$3*'Federalist2.eth Rev aft Reward'!$N$4*$N$5*($N$6))</f>
        <v>537040724831.95044</v>
      </c>
      <c r="I46" s="36">
        <f>('Federalist2.eth Member Growth'!I48*'Federalist2.eth Rev aft Reward'!$N$3*'Federalist2.eth Rev aft Reward'!$N$4*$N$5*($N$6))</f>
        <v>5923763845628.2441</v>
      </c>
      <c r="J46" s="36">
        <f>('Federalist2.eth Member Growth'!J48*'Federalist2.eth Rev aft Reward'!$N$3*'Federalist2.eth Rev aft Reward'!$N$4*$N$5*($N$6))</f>
        <v>57385710420590.391</v>
      </c>
      <c r="K46" s="36">
        <f>('Federalist2.eth Member Growth'!K48*'Federalist2.eth Rev aft Reward'!$N$3*'Federalist2.eth Rev aft Reward'!$N$4*$N$5*($N$6))</f>
        <v>494780232499200</v>
      </c>
    </row>
    <row r="47" spans="1:11" x14ac:dyDescent="0.2">
      <c r="A47" s="35">
        <v>46600</v>
      </c>
      <c r="B47" s="36">
        <f>('Federalist2.eth Member Growth'!B49*'Federalist2.eth Rev aft Reward'!$N$3*'Federalist2.eth Rev aft Reward'!$N$4*$N$5*($N$6))</f>
        <v>6777.0077806397694</v>
      </c>
      <c r="C47" s="36">
        <f>('Federalist2.eth Member Growth'!C49*'Federalist2.eth Rev aft Reward'!$N$3*'Federalist2.eth Rev aft Reward'!$N$4*$N$5*($N$6))</f>
        <v>285723.59281319001</v>
      </c>
      <c r="D47" s="36">
        <f>('Federalist2.eth Member Growth'!D49*'Federalist2.eth Rev aft Reward'!$N$3*'Federalist2.eth Rev aft Reward'!$N$4*$N$5*($N$6))</f>
        <v>8927228.923219312</v>
      </c>
      <c r="E47" s="36">
        <f>('Federalist2.eth Member Growth'!E49*'Federalist2.eth Rev aft Reward'!$N$3*'Federalist2.eth Rev aft Reward'!$N$4*$N$5*($N$6))</f>
        <v>216101636.93766284</v>
      </c>
      <c r="F47" s="36">
        <f>('Federalist2.eth Member Growth'!F49*'Federalist2.eth Rev aft Reward'!$N$3*'Federalist2.eth Rev aft Reward'!$N$4*$N$5*($N$6))</f>
        <v>4198330865.6069112</v>
      </c>
      <c r="G47" s="36">
        <f>('Federalist2.eth Member Growth'!G49*'Federalist2.eth Rev aft Reward'!$N$3*'Federalist2.eth Rev aft Reward'!$N$4*$N$5*($N$6))</f>
        <v>67345995448.208145</v>
      </c>
      <c r="H47" s="36">
        <f>('Federalist2.eth Member Growth'!H49*'Federalist2.eth Rev aft Reward'!$N$3*'Federalist2.eth Rev aft Reward'!$N$4*$N$5*($N$6))</f>
        <v>912969232214.31592</v>
      </c>
      <c r="I47" s="36">
        <f>('Federalist2.eth Member Growth'!I49*'Federalist2.eth Rev aft Reward'!$N$3*'Federalist2.eth Rev aft Reward'!$N$4*$N$5*($N$6))</f>
        <v>10662774922130.838</v>
      </c>
      <c r="J47" s="36">
        <f>('Federalist2.eth Member Growth'!J49*'Federalist2.eth Rev aft Reward'!$N$3*'Federalist2.eth Rev aft Reward'!$N$4*$N$5*($N$6))</f>
        <v>109032849799121.73</v>
      </c>
      <c r="K47" s="36">
        <f>('Federalist2.eth Member Growth'!K49*'Federalist2.eth Rev aft Reward'!$N$3*'Federalist2.eth Rev aft Reward'!$N$4*$N$5*($N$6))</f>
        <v>989560464998400</v>
      </c>
    </row>
    <row r="48" spans="1:11" x14ac:dyDescent="0.2">
      <c r="A48" s="35">
        <v>46631</v>
      </c>
      <c r="B48" s="36">
        <f>('Federalist2.eth Member Growth'!B50*'Federalist2.eth Rev aft Reward'!$N$3*'Federalist2.eth Rev aft Reward'!$N$4*$N$5*($N$6))</f>
        <v>7454.7085587037473</v>
      </c>
      <c r="C48" s="36">
        <f>('Federalist2.eth Member Growth'!C50*'Federalist2.eth Rev aft Reward'!$N$3*'Federalist2.eth Rev aft Reward'!$N$4*$N$5*($N$6))</f>
        <v>342868.31137582799</v>
      </c>
      <c r="D48" s="36">
        <f>('Federalist2.eth Member Growth'!D50*'Federalist2.eth Rev aft Reward'!$N$3*'Federalist2.eth Rev aft Reward'!$N$4*$N$5*($N$6))</f>
        <v>11605397.600185106</v>
      </c>
      <c r="E48" s="36">
        <f>('Federalist2.eth Member Growth'!E50*'Federalist2.eth Rev aft Reward'!$N$3*'Federalist2.eth Rev aft Reward'!$N$4*$N$5*($N$6))</f>
        <v>302542291.71272796</v>
      </c>
      <c r="F48" s="36">
        <f>('Federalist2.eth Member Growth'!F50*'Federalist2.eth Rev aft Reward'!$N$3*'Federalist2.eth Rev aft Reward'!$N$4*$N$5*($N$6))</f>
        <v>6297496298.410367</v>
      </c>
      <c r="G48" s="36">
        <f>('Federalist2.eth Member Growth'!G50*'Federalist2.eth Rev aft Reward'!$N$3*'Federalist2.eth Rev aft Reward'!$N$4*$N$5*($N$6))</f>
        <v>107753592717.13306</v>
      </c>
      <c r="H48" s="36">
        <f>('Federalist2.eth Member Growth'!H50*'Federalist2.eth Rev aft Reward'!$N$3*'Federalist2.eth Rev aft Reward'!$N$4*$N$5*($N$6))</f>
        <v>1552047694764.3369</v>
      </c>
      <c r="I48" s="36">
        <f>('Federalist2.eth Member Growth'!I50*'Federalist2.eth Rev aft Reward'!$N$3*'Federalist2.eth Rev aft Reward'!$N$4*$N$5*($N$6))</f>
        <v>19192994859835.508</v>
      </c>
      <c r="J48" s="36">
        <f>('Federalist2.eth Member Growth'!J50*'Federalist2.eth Rev aft Reward'!$N$3*'Federalist2.eth Rev aft Reward'!$N$4*$N$5*($N$6))</f>
        <v>207162414618331.28</v>
      </c>
      <c r="K48" s="36">
        <f>('Federalist2.eth Member Growth'!K50*'Federalist2.eth Rev aft Reward'!$N$3*'Federalist2.eth Rev aft Reward'!$N$4*$N$5*($N$6))</f>
        <v>1979120929996800</v>
      </c>
    </row>
    <row r="49" spans="1:11" x14ac:dyDescent="0.2">
      <c r="A49" s="35">
        <v>46661</v>
      </c>
      <c r="B49" s="36">
        <f>('Federalist2.eth Member Growth'!B51*'Federalist2.eth Rev aft Reward'!$N$3*'Federalist2.eth Rev aft Reward'!$N$4*$N$5*($N$6))</f>
        <v>8200.1794145741242</v>
      </c>
      <c r="C49" s="36">
        <f>('Federalist2.eth Member Growth'!C51*'Federalist2.eth Rev aft Reward'!$N$3*'Federalist2.eth Rev aft Reward'!$N$4*$N$5*($N$6))</f>
        <v>411441.9736509936</v>
      </c>
      <c r="D49" s="36">
        <f>('Federalist2.eth Member Growth'!D51*'Federalist2.eth Rev aft Reward'!$N$3*'Federalist2.eth Rev aft Reward'!$N$4*$N$5*($N$6))</f>
        <v>15087016.880240638</v>
      </c>
      <c r="E49" s="36">
        <f>('Federalist2.eth Member Growth'!E51*'Federalist2.eth Rev aft Reward'!$N$3*'Federalist2.eth Rev aft Reward'!$N$4*$N$5*($N$6))</f>
        <v>423559208.39781916</v>
      </c>
      <c r="F49" s="36">
        <f>('Federalist2.eth Member Growth'!F51*'Federalist2.eth Rev aft Reward'!$N$3*'Federalist2.eth Rev aft Reward'!$N$4*$N$5*($N$6))</f>
        <v>9446244447.6155491</v>
      </c>
      <c r="G49" s="36">
        <f>('Federalist2.eth Member Growth'!G51*'Federalist2.eth Rev aft Reward'!$N$3*'Federalist2.eth Rev aft Reward'!$N$4*$N$5*($N$6))</f>
        <v>172405748347.41287</v>
      </c>
      <c r="H49" s="36">
        <f>('Federalist2.eth Member Growth'!H51*'Federalist2.eth Rev aft Reward'!$N$3*'Federalist2.eth Rev aft Reward'!$N$4*$N$5*($N$6))</f>
        <v>2638481081099.3726</v>
      </c>
      <c r="I49" s="36">
        <f>('Federalist2.eth Member Growth'!I51*'Federalist2.eth Rev aft Reward'!$N$3*'Federalist2.eth Rev aft Reward'!$N$4*$N$5*($N$6))</f>
        <v>34547390747703.918</v>
      </c>
      <c r="J49" s="36">
        <f>('Federalist2.eth Member Growth'!J51*'Federalist2.eth Rev aft Reward'!$N$3*'Federalist2.eth Rev aft Reward'!$N$4*$N$5*($N$6))</f>
        <v>393608587774829.38</v>
      </c>
      <c r="K49" s="36">
        <f>('Federalist2.eth Member Growth'!K51*'Federalist2.eth Rev aft Reward'!$N$3*'Federalist2.eth Rev aft Reward'!$N$4*$N$5*($N$6))</f>
        <v>3958241859993600</v>
      </c>
    </row>
    <row r="50" spans="1:11" x14ac:dyDescent="0.2">
      <c r="A50" s="35">
        <v>46692</v>
      </c>
      <c r="B50" s="36">
        <f>('Federalist2.eth Member Growth'!B52*'Federalist2.eth Rev aft Reward'!$N$3*'Federalist2.eth Rev aft Reward'!$N$4*$N$5*($N$6))</f>
        <v>9020.1973560315364</v>
      </c>
      <c r="C50" s="36">
        <f>('Federalist2.eth Member Growth'!C52*'Federalist2.eth Rev aft Reward'!$N$3*'Federalist2.eth Rev aft Reward'!$N$4*$N$5*($N$6))</f>
        <v>493730.36838119233</v>
      </c>
      <c r="D50" s="36">
        <f>('Federalist2.eth Member Growth'!D52*'Federalist2.eth Rev aft Reward'!$N$3*'Federalist2.eth Rev aft Reward'!$N$4*$N$5*($N$6))</f>
        <v>19613121.94431283</v>
      </c>
      <c r="E50" s="36">
        <f>('Federalist2.eth Member Growth'!E52*'Federalist2.eth Rev aft Reward'!$N$3*'Federalist2.eth Rev aft Reward'!$N$4*$N$5*($N$6))</f>
        <v>592982891.7569468</v>
      </c>
      <c r="F50" s="36">
        <f>('Federalist2.eth Member Growth'!F52*'Federalist2.eth Rev aft Reward'!$N$3*'Federalist2.eth Rev aft Reward'!$N$4*$N$5*($N$6))</f>
        <v>14169366671.423325</v>
      </c>
      <c r="G50" s="36">
        <f>('Federalist2.eth Member Growth'!G52*'Federalist2.eth Rev aft Reward'!$N$3*'Federalist2.eth Rev aft Reward'!$N$4*$N$5*($N$6))</f>
        <v>275849197355.8606</v>
      </c>
      <c r="H50" s="36">
        <f>('Federalist2.eth Member Growth'!H52*'Federalist2.eth Rev aft Reward'!$N$3*'Federalist2.eth Rev aft Reward'!$N$4*$N$5*($N$6))</f>
        <v>4485417837868.9336</v>
      </c>
      <c r="I50" s="36">
        <f>('Federalist2.eth Member Growth'!I52*'Federalist2.eth Rev aft Reward'!$N$3*'Federalist2.eth Rev aft Reward'!$N$4*$N$5*($N$6))</f>
        <v>62185303345867.055</v>
      </c>
      <c r="J50" s="36">
        <f>('Federalist2.eth Member Growth'!J52*'Federalist2.eth Rev aft Reward'!$N$3*'Federalist2.eth Rev aft Reward'!$N$4*$N$5*($N$6))</f>
        <v>747856316772175.88</v>
      </c>
      <c r="K50" s="36">
        <f>('Federalist2.eth Member Growth'!K52*'Federalist2.eth Rev aft Reward'!$N$3*'Federalist2.eth Rev aft Reward'!$N$4*$N$5*($N$6))</f>
        <v>7916483719987200</v>
      </c>
    </row>
    <row r="51" spans="1:11" x14ac:dyDescent="0.2">
      <c r="A51" s="35">
        <v>46722</v>
      </c>
      <c r="B51" s="36">
        <f>('Federalist2.eth Member Growth'!B53*'Federalist2.eth Rev aft Reward'!$N$3*'Federalist2.eth Rev aft Reward'!$N$4*$N$5*($N$6))</f>
        <v>9922.2170916346895</v>
      </c>
      <c r="C51" s="36">
        <f>('Federalist2.eth Member Growth'!C53*'Federalist2.eth Rev aft Reward'!$N$3*'Federalist2.eth Rev aft Reward'!$N$4*$N$5*($N$6))</f>
        <v>592476.44205743063</v>
      </c>
      <c r="D51" s="36">
        <f>('Federalist2.eth Member Growth'!D53*'Federalist2.eth Rev aft Reward'!$N$3*'Federalist2.eth Rev aft Reward'!$N$4*$N$5*($N$6))</f>
        <v>25497058.527606677</v>
      </c>
      <c r="E51" s="36">
        <f>('Federalist2.eth Member Growth'!E53*'Federalist2.eth Rev aft Reward'!$N$3*'Federalist2.eth Rev aft Reward'!$N$4*$N$5*($N$6))</f>
        <v>830176048.4597255</v>
      </c>
      <c r="F51" s="36">
        <f>('Federalist2.eth Member Growth'!F53*'Federalist2.eth Rev aft Reward'!$N$3*'Federalist2.eth Rev aft Reward'!$N$4*$N$5*($N$6))</f>
        <v>21254050007.134991</v>
      </c>
      <c r="G51" s="36">
        <f>('Federalist2.eth Member Growth'!G53*'Federalist2.eth Rev aft Reward'!$N$3*'Federalist2.eth Rev aft Reward'!$N$4*$N$5*($N$6))</f>
        <v>441358715769.37701</v>
      </c>
      <c r="H51" s="36">
        <f>('Federalist2.eth Member Growth'!H53*'Federalist2.eth Rev aft Reward'!$N$3*'Federalist2.eth Rev aft Reward'!$N$4*$N$5*($N$6))</f>
        <v>7625210324377.1865</v>
      </c>
      <c r="I51" s="36">
        <f>('Federalist2.eth Member Growth'!I53*'Federalist2.eth Rev aft Reward'!$N$3*'Federalist2.eth Rev aft Reward'!$N$4*$N$5*($N$6))</f>
        <v>111933546022560.7</v>
      </c>
      <c r="J51" s="36">
        <f>('Federalist2.eth Member Growth'!J53*'Federalist2.eth Rev aft Reward'!$N$3*'Federalist2.eth Rev aft Reward'!$N$4*$N$5*($N$6))</f>
        <v>1420927001867134.2</v>
      </c>
      <c r="K51" s="36">
        <f>('Federalist2.eth Member Growth'!K53*'Federalist2.eth Rev aft Reward'!$N$3*'Federalist2.eth Rev aft Reward'!$N$4*$N$5*($N$6))</f>
        <v>1.58329674399744E+16</v>
      </c>
    </row>
    <row r="52" spans="1:11" x14ac:dyDescent="0.2">
      <c r="A52" s="35">
        <v>46753</v>
      </c>
      <c r="B52" s="36">
        <f>('Federalist2.eth Member Growth'!B54*'Federalist2.eth Rev aft Reward'!$N$3*'Federalist2.eth Rev aft Reward'!$N$4*$N$5*($N$6))</f>
        <v>10914.43880079816</v>
      </c>
      <c r="C52" s="36">
        <f>('Federalist2.eth Member Growth'!C54*'Federalist2.eth Rev aft Reward'!$N$3*'Federalist2.eth Rev aft Reward'!$N$4*$N$5*($N$6))</f>
        <v>710971.73046891682</v>
      </c>
      <c r="D52" s="36">
        <f>('Federalist2.eth Member Growth'!D54*'Federalist2.eth Rev aft Reward'!$N$3*'Federalist2.eth Rev aft Reward'!$N$4*$N$5*($N$6))</f>
        <v>33146176.085888684</v>
      </c>
      <c r="E52" s="36">
        <f>('Federalist2.eth Member Growth'!E54*'Federalist2.eth Rev aft Reward'!$N$3*'Federalist2.eth Rev aft Reward'!$N$4*$N$5*($N$6))</f>
        <v>1162246467.8436155</v>
      </c>
      <c r="F52" s="36">
        <f>('Federalist2.eth Member Growth'!F54*'Federalist2.eth Rev aft Reward'!$N$3*'Federalist2.eth Rev aft Reward'!$N$4*$N$5*($N$6))</f>
        <v>31881075010.70248</v>
      </c>
      <c r="G52" s="36">
        <f>('Federalist2.eth Member Growth'!G54*'Federalist2.eth Rev aft Reward'!$N$3*'Federalist2.eth Rev aft Reward'!$N$4*$N$5*($N$6))</f>
        <v>706173945231.00317</v>
      </c>
      <c r="H52" s="36">
        <f>('Federalist2.eth Member Growth'!H54*'Federalist2.eth Rev aft Reward'!$N$3*'Federalist2.eth Rev aft Reward'!$N$4*$N$5*($N$6))</f>
        <v>12962857551441.217</v>
      </c>
      <c r="I52" s="36">
        <f>('Federalist2.eth Member Growth'!I54*'Federalist2.eth Rev aft Reward'!$N$3*'Federalist2.eth Rev aft Reward'!$N$4*$N$5*($N$6))</f>
        <v>201480382840609.28</v>
      </c>
      <c r="J52" s="36">
        <f>('Federalist2.eth Member Growth'!J54*'Federalist2.eth Rev aft Reward'!$N$3*'Federalist2.eth Rev aft Reward'!$N$4*$N$5*($N$6))</f>
        <v>2699761303547554.5</v>
      </c>
      <c r="K52" s="36">
        <f>('Federalist2.eth Member Growth'!K54*'Federalist2.eth Rev aft Reward'!$N$3*'Federalist2.eth Rev aft Reward'!$N$4*$N$5*($N$6))</f>
        <v>3.16659348799488E+16</v>
      </c>
    </row>
    <row r="53" spans="1:11" x14ac:dyDescent="0.2">
      <c r="A53" s="35">
        <v>46784</v>
      </c>
      <c r="B53" s="36">
        <f>('Federalist2.eth Member Growth'!B55*'Federalist2.eth Rev aft Reward'!$N$3*'Federalist2.eth Rev aft Reward'!$N$4*$N$5*($N$6))</f>
        <v>12005.882680877976</v>
      </c>
      <c r="C53" s="36">
        <f>('Federalist2.eth Member Growth'!C55*'Federalist2.eth Rev aft Reward'!$N$3*'Federalist2.eth Rev aft Reward'!$N$4*$N$5*($N$6))</f>
        <v>853166.07656269998</v>
      </c>
      <c r="D53" s="36">
        <f>('Federalist2.eth Member Growth'!D55*'Federalist2.eth Rev aft Reward'!$N$3*'Federalist2.eth Rev aft Reward'!$N$4*$N$5*($N$6))</f>
        <v>43090028.911655292</v>
      </c>
      <c r="E53" s="36">
        <f>('Federalist2.eth Member Growth'!E55*'Federalist2.eth Rev aft Reward'!$N$3*'Federalist2.eth Rev aft Reward'!$N$4*$N$5*($N$6))</f>
        <v>1627145054.9810617</v>
      </c>
      <c r="F53" s="36">
        <f>('Federalist2.eth Member Growth'!F55*'Federalist2.eth Rev aft Reward'!$N$3*'Federalist2.eth Rev aft Reward'!$N$4*$N$5*($N$6))</f>
        <v>47821612516.053726</v>
      </c>
      <c r="G53" s="36">
        <f>('Federalist2.eth Member Growth'!G55*'Federalist2.eth Rev aft Reward'!$N$3*'Federalist2.eth Rev aft Reward'!$N$4*$N$5*($N$6))</f>
        <v>1129878312369.6052</v>
      </c>
      <c r="H53" s="36">
        <f>('Federalist2.eth Member Growth'!H55*'Federalist2.eth Rev aft Reward'!$N$3*'Federalist2.eth Rev aft Reward'!$N$4*$N$5*($N$6))</f>
        <v>22036857837450.07</v>
      </c>
      <c r="I53" s="36">
        <f>('Federalist2.eth Member Growth'!I55*'Federalist2.eth Rev aft Reward'!$N$3*'Federalist2.eth Rev aft Reward'!$N$4*$N$5*($N$6))</f>
        <v>362664689113096.62</v>
      </c>
      <c r="J53" s="36">
        <f>('Federalist2.eth Member Growth'!J55*'Federalist2.eth Rev aft Reward'!$N$3*'Federalist2.eth Rev aft Reward'!$N$4*$N$5*($N$6))</f>
        <v>5129546476740353</v>
      </c>
      <c r="K53" s="36">
        <f>('Federalist2.eth Member Growth'!K55*'Federalist2.eth Rev aft Reward'!$N$3*'Federalist2.eth Rev aft Reward'!$N$4*$N$5*($N$6))</f>
        <v>6.33318697598976E+16</v>
      </c>
    </row>
    <row r="54" spans="1:11" x14ac:dyDescent="0.2">
      <c r="A54" s="35">
        <v>46813</v>
      </c>
      <c r="B54" s="36">
        <f>('Federalist2.eth Member Growth'!B56*'Federalist2.eth Rev aft Reward'!$N$3*'Federalist2.eth Rev aft Reward'!$N$4*$N$5*($N$6))</f>
        <v>13206.470948965774</v>
      </c>
      <c r="C54" s="36">
        <f>('Federalist2.eth Member Growth'!C56*'Federalist2.eth Rev aft Reward'!$N$3*'Federalist2.eth Rev aft Reward'!$N$4*$N$5*($N$6))</f>
        <v>1023799.29187524</v>
      </c>
      <c r="D54" s="36">
        <f>('Federalist2.eth Member Growth'!D56*'Federalist2.eth Rev aft Reward'!$N$3*'Federalist2.eth Rev aft Reward'!$N$4*$N$5*($N$6))</f>
        <v>56017037.585151874</v>
      </c>
      <c r="E54" s="36">
        <f>('Federalist2.eth Member Growth'!E56*'Federalist2.eth Rev aft Reward'!$N$3*'Federalist2.eth Rev aft Reward'!$N$4*$N$5*($N$6))</f>
        <v>2278003076.9734864</v>
      </c>
      <c r="F54" s="36">
        <f>('Federalist2.eth Member Growth'!F56*'Federalist2.eth Rev aft Reward'!$N$3*'Federalist2.eth Rev aft Reward'!$N$4*$N$5*($N$6))</f>
        <v>71732418774.080582</v>
      </c>
      <c r="G54" s="36">
        <f>('Federalist2.eth Member Growth'!G56*'Federalist2.eth Rev aft Reward'!$N$3*'Federalist2.eth Rev aft Reward'!$N$4*$N$5*($N$6))</f>
        <v>1807805299791.3684</v>
      </c>
      <c r="H54" s="36">
        <f>('Federalist2.eth Member Growth'!H56*'Federalist2.eth Rev aft Reward'!$N$3*'Federalist2.eth Rev aft Reward'!$N$4*$N$5*($N$6))</f>
        <v>37462658323665.117</v>
      </c>
      <c r="I54" s="36">
        <f>('Federalist2.eth Member Growth'!I56*'Federalist2.eth Rev aft Reward'!$N$3*'Federalist2.eth Rev aft Reward'!$N$4*$N$5*($N$6))</f>
        <v>652796440403573.88</v>
      </c>
      <c r="J54" s="36">
        <f>('Federalist2.eth Member Growth'!J56*'Federalist2.eth Rev aft Reward'!$N$3*'Federalist2.eth Rev aft Reward'!$N$4*$N$5*($N$6))</f>
        <v>9746138305806670</v>
      </c>
      <c r="K54" s="36">
        <f>('Federalist2.eth Member Growth'!K56*'Federalist2.eth Rev aft Reward'!$N$3*'Federalist2.eth Rev aft Reward'!$N$4*$N$5*($N$6))</f>
        <v>1.266637395197952E+17</v>
      </c>
    </row>
    <row r="55" spans="1:11" x14ac:dyDescent="0.2">
      <c r="A55" s="35">
        <v>46844</v>
      </c>
      <c r="B55" s="36">
        <f>('Federalist2.eth Member Growth'!B57*'Federalist2.eth Rev aft Reward'!$N$3*'Federalist2.eth Rev aft Reward'!$N$4*$N$5*($N$6))</f>
        <v>14527.118043862354</v>
      </c>
      <c r="C55" s="36">
        <f>('Federalist2.eth Member Growth'!C57*'Federalist2.eth Rev aft Reward'!$N$3*'Federalist2.eth Rev aft Reward'!$N$4*$N$5*($N$6))</f>
        <v>1228559.150250288</v>
      </c>
      <c r="D55" s="36">
        <f>('Federalist2.eth Member Growth'!D57*'Federalist2.eth Rev aft Reward'!$N$3*'Federalist2.eth Rev aft Reward'!$N$4*$N$5*($N$6))</f>
        <v>72822148.860697448</v>
      </c>
      <c r="E55" s="36">
        <f>('Federalist2.eth Member Growth'!E57*'Federalist2.eth Rev aft Reward'!$N$3*'Federalist2.eth Rev aft Reward'!$N$4*$N$5*($N$6))</f>
        <v>3189204307.7628808</v>
      </c>
      <c r="F55" s="36">
        <f>('Federalist2.eth Member Growth'!F57*'Federalist2.eth Rev aft Reward'!$N$3*'Federalist2.eth Rev aft Reward'!$N$4*$N$5*($N$6))</f>
        <v>107598628161.12088</v>
      </c>
      <c r="G55" s="36">
        <f>('Federalist2.eth Member Growth'!G57*'Federalist2.eth Rev aft Reward'!$N$3*'Federalist2.eth Rev aft Reward'!$N$4*$N$5*($N$6))</f>
        <v>2892488479666.1895</v>
      </c>
      <c r="H55" s="36">
        <f>('Federalist2.eth Member Growth'!H57*'Federalist2.eth Rev aft Reward'!$N$3*'Federalist2.eth Rev aft Reward'!$N$4*$N$5*($N$6))</f>
        <v>63686519150230.695</v>
      </c>
      <c r="I55" s="36">
        <f>('Federalist2.eth Member Growth'!I57*'Federalist2.eth Rev aft Reward'!$N$3*'Federalist2.eth Rev aft Reward'!$N$4*$N$5*($N$6))</f>
        <v>1175033592726433.2</v>
      </c>
      <c r="J55" s="36">
        <f>('Federalist2.eth Member Growth'!J57*'Federalist2.eth Rev aft Reward'!$N$3*'Federalist2.eth Rev aft Reward'!$N$4*$N$5*($N$6))</f>
        <v>1.8517662781032672E+16</v>
      </c>
      <c r="K55" s="36">
        <f>('Federalist2.eth Member Growth'!K57*'Federalist2.eth Rev aft Reward'!$N$3*'Federalist2.eth Rev aft Reward'!$N$4*$N$5*($N$6))</f>
        <v>2.533274790395904E+17</v>
      </c>
    </row>
    <row r="56" spans="1:11" x14ac:dyDescent="0.2">
      <c r="A56" s="35">
        <v>46874</v>
      </c>
      <c r="B56" s="36">
        <f>('Federalist2.eth Member Growth'!B58*'Federalist2.eth Rev aft Reward'!$N$3*'Federalist2.eth Rev aft Reward'!$N$4*$N$5*($N$6))</f>
        <v>15979.829848248592</v>
      </c>
      <c r="C56" s="36">
        <f>('Federalist2.eth Member Growth'!C58*'Federalist2.eth Rev aft Reward'!$N$3*'Federalist2.eth Rev aft Reward'!$N$4*$N$5*($N$6))</f>
        <v>1474270.9803003457</v>
      </c>
      <c r="D56" s="36">
        <f>('Federalist2.eth Member Growth'!D58*'Federalist2.eth Rev aft Reward'!$N$3*'Federalist2.eth Rev aft Reward'!$N$4*$N$5*($N$6))</f>
        <v>94668793.518906668</v>
      </c>
      <c r="E56" s="36">
        <f>('Federalist2.eth Member Growth'!E58*'Federalist2.eth Rev aft Reward'!$N$3*'Federalist2.eth Rev aft Reward'!$N$4*$N$5*($N$6))</f>
        <v>4464886030.8680325</v>
      </c>
      <c r="F56" s="36">
        <f>('Federalist2.eth Member Growth'!F58*'Federalist2.eth Rev aft Reward'!$N$3*'Federalist2.eth Rev aft Reward'!$N$4*$N$5*($N$6))</f>
        <v>161397942241.68134</v>
      </c>
      <c r="G56" s="36">
        <f>('Federalist2.eth Member Growth'!G58*'Federalist2.eth Rev aft Reward'!$N$3*'Federalist2.eth Rev aft Reward'!$N$4*$N$5*($N$6))</f>
        <v>4627981567465.9033</v>
      </c>
      <c r="H56" s="36">
        <f>('Federalist2.eth Member Growth'!H58*'Federalist2.eth Rev aft Reward'!$N$3*'Federalist2.eth Rev aft Reward'!$N$4*$N$5*($N$6))</f>
        <v>108267082555392.17</v>
      </c>
      <c r="I56" s="36">
        <f>('Federalist2.eth Member Growth'!I58*'Federalist2.eth Rev aft Reward'!$N$3*'Federalist2.eth Rev aft Reward'!$N$4*$N$5*($N$6))</f>
        <v>2115060466907579.5</v>
      </c>
      <c r="J56" s="36">
        <f>('Federalist2.eth Member Growth'!J58*'Federalist2.eth Rev aft Reward'!$N$3*'Federalist2.eth Rev aft Reward'!$N$4*$N$5*($N$6))</f>
        <v>3.5183559283962076E+16</v>
      </c>
      <c r="K56" s="36">
        <f>('Federalist2.eth Member Growth'!K58*'Federalist2.eth Rev aft Reward'!$N$3*'Federalist2.eth Rev aft Reward'!$N$4*$N$5*($N$6))</f>
        <v>5.066549580791808E+17</v>
      </c>
    </row>
    <row r="57" spans="1:11" x14ac:dyDescent="0.2">
      <c r="A57" s="35">
        <v>46905</v>
      </c>
      <c r="B57" s="36">
        <f>('Federalist2.eth Member Growth'!B59*'Federalist2.eth Rev aft Reward'!$N$3*'Federalist2.eth Rev aft Reward'!$N$4*$N$5*($N$6))</f>
        <v>17577.812833073451</v>
      </c>
      <c r="C57" s="36">
        <f>('Federalist2.eth Member Growth'!C59*'Federalist2.eth Rev aft Reward'!$N$3*'Federalist2.eth Rev aft Reward'!$N$4*$N$5*($N$6))</f>
        <v>1769125.1763604148</v>
      </c>
      <c r="D57" s="36">
        <f>('Federalist2.eth Member Growth'!D59*'Federalist2.eth Rev aft Reward'!$N$3*'Federalist2.eth Rev aft Reward'!$N$4*$N$5*($N$6))</f>
        <v>123069431.57457869</v>
      </c>
      <c r="E57" s="36">
        <f>('Federalist2.eth Member Growth'!E59*'Federalist2.eth Rev aft Reward'!$N$3*'Federalist2.eth Rev aft Reward'!$N$4*$N$5*($N$6))</f>
        <v>6250840443.2152452</v>
      </c>
      <c r="F57" s="36">
        <f>('Federalist2.eth Member Growth'!F59*'Federalist2.eth Rev aft Reward'!$N$3*'Federalist2.eth Rev aft Reward'!$N$4*$N$5*($N$6))</f>
        <v>242096913362.522</v>
      </c>
      <c r="G57" s="36">
        <f>('Federalist2.eth Member Growth'!G59*'Federalist2.eth Rev aft Reward'!$N$3*'Federalist2.eth Rev aft Reward'!$N$4*$N$5*($N$6))</f>
        <v>7404770507945.4453</v>
      </c>
      <c r="H57" s="36">
        <f>('Federalist2.eth Member Growth'!H59*'Federalist2.eth Rev aft Reward'!$N$3*'Federalist2.eth Rev aft Reward'!$N$4*$N$5*($N$6))</f>
        <v>184054040344166.69</v>
      </c>
      <c r="I57" s="36">
        <f>('Federalist2.eth Member Growth'!I59*'Federalist2.eth Rev aft Reward'!$N$3*'Federalist2.eth Rev aft Reward'!$N$4*$N$5*($N$6))</f>
        <v>3807108840433643.5</v>
      </c>
      <c r="J57" s="36">
        <f>('Federalist2.eth Member Growth'!J59*'Federalist2.eth Rev aft Reward'!$N$3*'Federalist2.eth Rev aft Reward'!$N$4*$N$5*($N$6))</f>
        <v>6.6848762639527936E+16</v>
      </c>
      <c r="K57" s="36">
        <f>('Federalist2.eth Member Growth'!K59*'Federalist2.eth Rev aft Reward'!$N$3*'Federalist2.eth Rev aft Reward'!$N$4*$N$5*($N$6))</f>
        <v>1.0133099161583616E+18</v>
      </c>
    </row>
    <row r="58" spans="1:11" x14ac:dyDescent="0.2">
      <c r="A58" s="35">
        <v>46935</v>
      </c>
      <c r="B58" s="36">
        <f>('Federalist2.eth Member Growth'!B60*'Federalist2.eth Rev aft Reward'!$N$3*'Federalist2.eth Rev aft Reward'!$N$4*$N$5*($N$6))</f>
        <v>19335.594116380802</v>
      </c>
      <c r="C58" s="36">
        <f>('Federalist2.eth Member Growth'!C60*'Federalist2.eth Rev aft Reward'!$N$3*'Federalist2.eth Rev aft Reward'!$N$4*$N$5*($N$6))</f>
        <v>2122950.2116324976</v>
      </c>
      <c r="D58" s="36">
        <f>('Federalist2.eth Member Growth'!D60*'Federalist2.eth Rev aft Reward'!$N$3*'Federalist2.eth Rev aft Reward'!$N$4*$N$5*($N$6))</f>
        <v>159990261.04695231</v>
      </c>
      <c r="E58" s="36">
        <f>('Federalist2.eth Member Growth'!E60*'Federalist2.eth Rev aft Reward'!$N$3*'Federalist2.eth Rev aft Reward'!$N$4*$N$5*($N$6))</f>
        <v>8751176620.5013428</v>
      </c>
      <c r="F58" s="36">
        <f>('Federalist2.eth Member Growth'!F60*'Federalist2.eth Rev aft Reward'!$N$3*'Federalist2.eth Rev aft Reward'!$N$4*$N$5*($N$6))</f>
        <v>363145370043.78302</v>
      </c>
      <c r="G58" s="36">
        <f>('Federalist2.eth Member Growth'!G60*'Federalist2.eth Rev aft Reward'!$N$3*'Federalist2.eth Rev aft Reward'!$N$4*$N$5*($N$6))</f>
        <v>11847632812712.713</v>
      </c>
      <c r="H58" s="36">
        <f>('Federalist2.eth Member Growth'!H60*'Federalist2.eth Rev aft Reward'!$N$3*'Federalist2.eth Rev aft Reward'!$N$4*$N$5*($N$6))</f>
        <v>312891868585083.38</v>
      </c>
      <c r="I58" s="36">
        <f>('Federalist2.eth Member Growth'!I60*'Federalist2.eth Rev aft Reward'!$N$3*'Federalist2.eth Rev aft Reward'!$N$4*$N$5*($N$6))</f>
        <v>6852795912780559</v>
      </c>
      <c r="J58" s="36">
        <f>('Federalist2.eth Member Growth'!J60*'Federalist2.eth Rev aft Reward'!$N$3*'Federalist2.eth Rev aft Reward'!$N$4*$N$5*($N$6))</f>
        <v>1.2701264901510309E+17</v>
      </c>
      <c r="K58" s="36">
        <f>('Federalist2.eth Member Growth'!K60*'Federalist2.eth Rev aft Reward'!$N$3*'Federalist2.eth Rev aft Reward'!$N$4*$N$5*($N$6))</f>
        <v>2.0266198323167232E+18</v>
      </c>
    </row>
    <row r="59" spans="1:11" x14ac:dyDescent="0.2">
      <c r="A59" s="35">
        <v>46966</v>
      </c>
      <c r="B59" s="36">
        <f>('Federalist2.eth Member Growth'!B61*'Federalist2.eth Rev aft Reward'!$N$3*'Federalist2.eth Rev aft Reward'!$N$4*$N$5*($N$6))</f>
        <v>21269.153528018884</v>
      </c>
      <c r="C59" s="36">
        <f>('Federalist2.eth Member Growth'!C61*'Federalist2.eth Rev aft Reward'!$N$3*'Federalist2.eth Rev aft Reward'!$N$4*$N$5*($N$6))</f>
        <v>2547540.2539589969</v>
      </c>
      <c r="D59" s="36">
        <f>('Federalist2.eth Member Growth'!D61*'Federalist2.eth Rev aft Reward'!$N$3*'Federalist2.eth Rev aft Reward'!$N$4*$N$5*($N$6))</f>
        <v>207987339.36103803</v>
      </c>
      <c r="E59" s="36">
        <f>('Federalist2.eth Member Growth'!E61*'Federalist2.eth Rev aft Reward'!$N$3*'Federalist2.eth Rev aft Reward'!$N$4*$N$5*($N$6))</f>
        <v>12251647268.701876</v>
      </c>
      <c r="F59" s="36">
        <f>('Federalist2.eth Member Growth'!F61*'Federalist2.eth Rev aft Reward'!$N$3*'Federalist2.eth Rev aft Reward'!$N$4*$N$5*($N$6))</f>
        <v>544718055065.6745</v>
      </c>
      <c r="G59" s="36">
        <f>('Federalist2.eth Member Growth'!G61*'Federalist2.eth Rev aft Reward'!$N$3*'Federalist2.eth Rev aft Reward'!$N$4*$N$5*($N$6))</f>
        <v>18956212500340.344</v>
      </c>
      <c r="H59" s="36">
        <f>('Federalist2.eth Member Growth'!H61*'Federalist2.eth Rev aft Reward'!$N$3*'Federalist2.eth Rev aft Reward'!$N$4*$N$5*($N$6))</f>
        <v>531916176594641.69</v>
      </c>
      <c r="I59" s="36">
        <f>('Federalist2.eth Member Growth'!I61*'Federalist2.eth Rev aft Reward'!$N$3*'Federalist2.eth Rev aft Reward'!$N$4*$N$5*($N$6))</f>
        <v>1.2335032643005006E+16</v>
      </c>
      <c r="J59" s="36">
        <f>('Federalist2.eth Member Growth'!J61*'Federalist2.eth Rev aft Reward'!$N$3*'Federalist2.eth Rev aft Reward'!$N$4*$N$5*($N$6))</f>
        <v>2.4132403312869584E+17</v>
      </c>
      <c r="K59" s="36">
        <f>('Federalist2.eth Member Growth'!K61*'Federalist2.eth Rev aft Reward'!$N$3*'Federalist2.eth Rev aft Reward'!$N$4*$N$5*($N$6))</f>
        <v>4.0532396646334464E+18</v>
      </c>
    </row>
    <row r="60" spans="1:11" x14ac:dyDescent="0.2">
      <c r="A60" s="35">
        <v>46997</v>
      </c>
      <c r="B60" s="36">
        <f>('Federalist2.eth Member Growth'!B62*'Federalist2.eth Rev aft Reward'!$N$3*'Federalist2.eth Rev aft Reward'!$N$4*$N$5*($N$6))</f>
        <v>23396.068880820774</v>
      </c>
      <c r="C60" s="36">
        <f>('Federalist2.eth Member Growth'!C62*'Federalist2.eth Rev aft Reward'!$N$3*'Federalist2.eth Rev aft Reward'!$N$4*$N$5*($N$6))</f>
        <v>3057048.3047507959</v>
      </c>
      <c r="D60" s="36">
        <f>('Federalist2.eth Member Growth'!D62*'Federalist2.eth Rev aft Reward'!$N$3*'Federalist2.eth Rev aft Reward'!$N$4*$N$5*($N$6))</f>
        <v>270383541.16934943</v>
      </c>
      <c r="E60" s="36">
        <f>('Federalist2.eth Member Growth'!E62*'Federalist2.eth Rev aft Reward'!$N$3*'Federalist2.eth Rev aft Reward'!$N$4*$N$5*($N$6))</f>
        <v>17152306176.182627</v>
      </c>
      <c r="F60" s="36">
        <f>('Federalist2.eth Member Growth'!F62*'Federalist2.eth Rev aft Reward'!$N$3*'Federalist2.eth Rev aft Reward'!$N$4*$N$5*($N$6))</f>
        <v>817077082598.51172</v>
      </c>
      <c r="G60" s="36">
        <f>('Federalist2.eth Member Growth'!G62*'Federalist2.eth Rev aft Reward'!$N$3*'Federalist2.eth Rev aft Reward'!$N$4*$N$5*($N$6))</f>
        <v>30329940000544.555</v>
      </c>
      <c r="H60" s="36">
        <f>('Federalist2.eth Member Growth'!H62*'Federalist2.eth Rev aft Reward'!$N$3*'Federalist2.eth Rev aft Reward'!$N$4*$N$5*($N$6))</f>
        <v>904257500210890.75</v>
      </c>
      <c r="I60" s="36">
        <f>('Federalist2.eth Member Growth'!I62*'Federalist2.eth Rev aft Reward'!$N$3*'Federalist2.eth Rev aft Reward'!$N$4*$N$5*($N$6))</f>
        <v>2.2203058757409008E+16</v>
      </c>
      <c r="J60" s="36">
        <f>('Federalist2.eth Member Growth'!J62*'Federalist2.eth Rev aft Reward'!$N$3*'Federalist2.eth Rev aft Reward'!$N$4*$N$5*($N$6))</f>
        <v>4.5851566294452211E+17</v>
      </c>
      <c r="K60" s="36">
        <f>('Federalist2.eth Member Growth'!K62*'Federalist2.eth Rev aft Reward'!$N$3*'Federalist2.eth Rev aft Reward'!$N$4*$N$5*($N$6))</f>
        <v>8.1064793292668928E+18</v>
      </c>
    </row>
    <row r="61" spans="1:11" x14ac:dyDescent="0.2">
      <c r="A61" s="35">
        <v>47027</v>
      </c>
      <c r="B61" s="36">
        <f>('Federalist2.eth Member Growth'!B63*'Federalist2.eth Rev aft Reward'!$N$3*'Federalist2.eth Rev aft Reward'!$N$4*$N$5*($N$6))</f>
        <v>25735.675768902853</v>
      </c>
      <c r="C61" s="36">
        <f>('Federalist2.eth Member Growth'!C63*'Federalist2.eth Rev aft Reward'!$N$3*'Federalist2.eth Rev aft Reward'!$N$4*$N$5*($N$6))</f>
        <v>3668457.9657009551</v>
      </c>
      <c r="D61" s="36">
        <f>('Federalist2.eth Member Growth'!D63*'Federalist2.eth Rev aft Reward'!$N$3*'Federalist2.eth Rev aft Reward'!$N$4*$N$5*($N$6))</f>
        <v>351498603.5201543</v>
      </c>
      <c r="E61" s="36">
        <f>('Federalist2.eth Member Growth'!E63*'Federalist2.eth Rev aft Reward'!$N$3*'Federalist2.eth Rev aft Reward'!$N$4*$N$5*($N$6))</f>
        <v>24013228646.655678</v>
      </c>
      <c r="F61" s="36">
        <f>('Federalist2.eth Member Growth'!F63*'Federalist2.eth Rev aft Reward'!$N$3*'Federalist2.eth Rev aft Reward'!$N$4*$N$5*($N$6))</f>
        <v>1225615623897.7676</v>
      </c>
      <c r="G61" s="36">
        <f>('Federalist2.eth Member Growth'!G63*'Federalist2.eth Rev aft Reward'!$N$3*'Federalist2.eth Rev aft Reward'!$N$4*$N$5*($N$6))</f>
        <v>48527904000871.289</v>
      </c>
      <c r="H61" s="36">
        <f>('Federalist2.eth Member Growth'!H63*'Federalist2.eth Rev aft Reward'!$N$3*'Federalist2.eth Rev aft Reward'!$N$4*$N$5*($N$6))</f>
        <v>1537237750358514.2</v>
      </c>
      <c r="I61" s="36">
        <f>('Federalist2.eth Member Growth'!I63*'Federalist2.eth Rev aft Reward'!$N$3*'Federalist2.eth Rev aft Reward'!$N$4*$N$5*($N$6))</f>
        <v>3.9965505763336216E+16</v>
      </c>
      <c r="J61" s="36">
        <f>('Federalist2.eth Member Growth'!J63*'Federalist2.eth Rev aft Reward'!$N$3*'Federalist2.eth Rev aft Reward'!$N$4*$N$5*($N$6))</f>
        <v>8.71179759594592E+17</v>
      </c>
      <c r="K61" s="36">
        <f>('Federalist2.eth Member Growth'!K63*'Federalist2.eth Rev aft Reward'!$N$3*'Federalist2.eth Rev aft Reward'!$N$4*$N$5*($N$6))</f>
        <v>1.6212958658533786E+19</v>
      </c>
    </row>
    <row r="62" spans="1:11" x14ac:dyDescent="0.2">
      <c r="A62" s="35">
        <v>47058</v>
      </c>
      <c r="B62" s="36">
        <f>('Federalist2.eth Member Growth'!B64*'Federalist2.eth Rev aft Reward'!$N$3*'Federalist2.eth Rev aft Reward'!$N$4*$N$5*($N$6))</f>
        <v>28309.243345793144</v>
      </c>
      <c r="C62" s="36">
        <f>('Federalist2.eth Member Growth'!C64*'Federalist2.eth Rev aft Reward'!$N$3*'Federalist2.eth Rev aft Reward'!$N$4*$N$5*($N$6))</f>
        <v>4402149.5588411456</v>
      </c>
      <c r="D62" s="36">
        <f>('Federalist2.eth Member Growth'!D64*'Federalist2.eth Rev aft Reward'!$N$3*'Federalist2.eth Rev aft Reward'!$N$4*$N$5*($N$6))</f>
        <v>456948184.5762006</v>
      </c>
      <c r="E62" s="36">
        <f>('Federalist2.eth Member Growth'!E64*'Federalist2.eth Rev aft Reward'!$N$3*'Federalist2.eth Rev aft Reward'!$N$4*$N$5*($N$6))</f>
        <v>33618520105.317951</v>
      </c>
      <c r="F62" s="36">
        <f>('Federalist2.eth Member Growth'!F64*'Federalist2.eth Rev aft Reward'!$N$3*'Federalist2.eth Rev aft Reward'!$N$4*$N$5*($N$6))</f>
        <v>1838423435846.6516</v>
      </c>
      <c r="G62" s="36">
        <f>('Federalist2.eth Member Growth'!G64*'Federalist2.eth Rev aft Reward'!$N$3*'Federalist2.eth Rev aft Reward'!$N$4*$N$5*($N$6))</f>
        <v>77644646401394.062</v>
      </c>
      <c r="H62" s="36">
        <f>('Federalist2.eth Member Growth'!H64*'Federalist2.eth Rev aft Reward'!$N$3*'Federalist2.eth Rev aft Reward'!$N$4*$N$5*($N$6))</f>
        <v>2613304175609474.5</v>
      </c>
      <c r="I62" s="36">
        <f>('Federalist2.eth Member Growth'!I64*'Federalist2.eth Rev aft Reward'!$N$3*'Federalist2.eth Rev aft Reward'!$N$4*$N$5*($N$6))</f>
        <v>7.1937910374005192E+16</v>
      </c>
      <c r="J62" s="36">
        <f>('Federalist2.eth Member Growth'!J64*'Federalist2.eth Rev aft Reward'!$N$3*'Federalist2.eth Rev aft Reward'!$N$4*$N$5*($N$6))</f>
        <v>1.6552415432297247E+18</v>
      </c>
      <c r="K62" s="36">
        <f>('Federalist2.eth Member Growth'!K64*'Federalist2.eth Rev aft Reward'!$N$3*'Federalist2.eth Rev aft Reward'!$N$4*$N$5*($N$6))</f>
        <v>3.2425917317067571E+19</v>
      </c>
    </row>
    <row r="63" spans="1:11" x14ac:dyDescent="0.2">
      <c r="A63" s="35">
        <v>47088</v>
      </c>
      <c r="B63" s="36">
        <f>('Federalist2.eth Member Growth'!B65*'Federalist2.eth Rev aft Reward'!$N$3*'Federalist2.eth Rev aft Reward'!$N$4*$N$5*($N$6))</f>
        <v>31140.167680372462</v>
      </c>
      <c r="C63" s="36">
        <f>('Federalist2.eth Member Growth'!C65*'Federalist2.eth Rev aft Reward'!$N$3*'Federalist2.eth Rev aft Reward'!$N$4*$N$5*($N$6))</f>
        <v>5282579.4706093743</v>
      </c>
      <c r="D63" s="36">
        <f>('Federalist2.eth Member Growth'!D65*'Federalist2.eth Rev aft Reward'!$N$3*'Federalist2.eth Rev aft Reward'!$N$4*$N$5*($N$6))</f>
        <v>594032639.9490608</v>
      </c>
      <c r="E63" s="36">
        <f>('Federalist2.eth Member Growth'!E65*'Federalist2.eth Rev aft Reward'!$N$3*'Federalist2.eth Rev aft Reward'!$N$4*$N$5*($N$6))</f>
        <v>47065928147.445122</v>
      </c>
      <c r="F63" s="36">
        <f>('Federalist2.eth Member Growth'!F65*'Federalist2.eth Rev aft Reward'!$N$3*'Federalist2.eth Rev aft Reward'!$N$4*$N$5*($N$6))</f>
        <v>2757635153769.9771</v>
      </c>
      <c r="G63" s="36">
        <f>('Federalist2.eth Member Growth'!G65*'Federalist2.eth Rev aft Reward'!$N$3*'Federalist2.eth Rev aft Reward'!$N$4*$N$5*($N$6))</f>
        <v>124231434242230.53</v>
      </c>
      <c r="H63" s="36">
        <f>('Federalist2.eth Member Growth'!H65*'Federalist2.eth Rev aft Reward'!$N$3*'Federalist2.eth Rev aft Reward'!$N$4*$N$5*($N$6))</f>
        <v>4442617098536106.5</v>
      </c>
      <c r="I63" s="36">
        <f>('Federalist2.eth Member Growth'!I65*'Federalist2.eth Rev aft Reward'!$N$3*'Federalist2.eth Rev aft Reward'!$N$4*$N$5*($N$6))</f>
        <v>1.2948823867320936E+17</v>
      </c>
      <c r="J63" s="36">
        <f>('Federalist2.eth Member Growth'!J65*'Federalist2.eth Rev aft Reward'!$N$3*'Federalist2.eth Rev aft Reward'!$N$4*$N$5*($N$6))</f>
        <v>3.1449589321364767E+18</v>
      </c>
      <c r="K63" s="36">
        <f>('Federalist2.eth Member Growth'!K65*'Federalist2.eth Rev aft Reward'!$N$3*'Federalist2.eth Rev aft Reward'!$N$4*$N$5*($N$6))</f>
        <v>6.4851834634135142E+19</v>
      </c>
    </row>
    <row r="64" spans="1:11" x14ac:dyDescent="0.2">
      <c r="A64" s="35"/>
    </row>
  </sheetData>
  <mergeCells count="6">
    <mergeCell ref="L6:M6"/>
    <mergeCell ref="B1:K1"/>
    <mergeCell ref="B2:K2"/>
    <mergeCell ref="L3:M3"/>
    <mergeCell ref="L4:M4"/>
    <mergeCell ref="L5:M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688A2-A436-F946-9CAA-C1682086E328}">
  <dimension ref="A1:N64"/>
  <sheetViews>
    <sheetView topLeftCell="D23" workbookViewId="0">
      <selection activeCell="H6" sqref="H6"/>
    </sheetView>
  </sheetViews>
  <sheetFormatPr baseColWidth="10" defaultRowHeight="16" x14ac:dyDescent="0.2"/>
  <cols>
    <col min="1" max="1" width="24.33203125" customWidth="1"/>
    <col min="2" max="6" width="23.83203125" style="42" customWidth="1"/>
    <col min="7" max="9" width="25.5" style="42" customWidth="1"/>
    <col min="10" max="11" width="25.5" style="36" customWidth="1"/>
    <col min="12" max="12" width="16.83203125" style="2" customWidth="1"/>
    <col min="13" max="13" width="16.33203125" style="2" customWidth="1"/>
  </cols>
  <sheetData>
    <row r="1" spans="1:14" x14ac:dyDescent="0.2"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x14ac:dyDescent="0.2">
      <c r="B2" s="53" t="s">
        <v>74</v>
      </c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">
      <c r="B3" s="42">
        <v>1.1000000000000001</v>
      </c>
      <c r="C3" s="42">
        <v>1.2</v>
      </c>
      <c r="D3" s="42">
        <v>1.3</v>
      </c>
      <c r="E3" s="42">
        <v>1.4</v>
      </c>
      <c r="F3" s="42">
        <v>1.5</v>
      </c>
      <c r="G3" s="42">
        <v>1.6</v>
      </c>
      <c r="H3" s="42">
        <v>1.7</v>
      </c>
      <c r="I3" s="42">
        <v>1.8</v>
      </c>
      <c r="J3" s="42">
        <v>1.8</v>
      </c>
      <c r="K3" s="42">
        <v>1.8</v>
      </c>
      <c r="L3" s="54" t="s">
        <v>61</v>
      </c>
      <c r="M3" s="54"/>
      <c r="N3">
        <v>30</v>
      </c>
    </row>
    <row r="4" spans="1:14" x14ac:dyDescent="0.2">
      <c r="A4" s="35">
        <v>45292</v>
      </c>
      <c r="B4" s="42">
        <f>'Payout Amount for Members'!B4/'Federalist2.eth Member Growth'!B6</f>
        <v>1.125</v>
      </c>
      <c r="C4" s="42">
        <f>'Payout Amount for Members'!C4/'Federalist2.eth Member Growth'!C6</f>
        <v>1.125</v>
      </c>
      <c r="D4" s="42">
        <f>'Payout Amount for Members'!D4/'Federalist2.eth Member Growth'!D6</f>
        <v>1.125</v>
      </c>
      <c r="E4" s="42">
        <f>'Payout Amount for Members'!E4/'Federalist2.eth Member Growth'!E6</f>
        <v>1.125</v>
      </c>
      <c r="F4" s="42">
        <f>'Payout Amount for Members'!F4/'Federalist2.eth Member Growth'!F6</f>
        <v>1.125</v>
      </c>
      <c r="G4" s="42">
        <f>'Payout Amount for Members'!G4/'Federalist2.eth Member Growth'!G6</f>
        <v>1.125</v>
      </c>
      <c r="H4" s="42">
        <f>'Payout Amount for Members'!H4/'Federalist2.eth Member Growth'!H6</f>
        <v>1.125</v>
      </c>
      <c r="I4" s="42">
        <f>'Payout Amount for Members'!I4/'Federalist2.eth Member Growth'!I6</f>
        <v>1.125</v>
      </c>
      <c r="J4" s="42">
        <f>'Payout Amount for Members'!J4/'Federalist2.eth Member Growth'!J6</f>
        <v>1.125</v>
      </c>
      <c r="K4" s="42">
        <f>'Payout Amount for Members'!K4/'Federalist2.eth Member Growth'!K6</f>
        <v>1.125</v>
      </c>
      <c r="L4" s="54" t="s">
        <v>62</v>
      </c>
      <c r="M4" s="54"/>
      <c r="N4">
        <v>0.3</v>
      </c>
    </row>
    <row r="5" spans="1:14" x14ac:dyDescent="0.2">
      <c r="A5" s="35">
        <v>45323</v>
      </c>
      <c r="B5" s="42">
        <f>'Payout Amount for Members'!B5/'Federalist2.eth Member Growth'!B7</f>
        <v>1.125</v>
      </c>
      <c r="C5" s="42">
        <f>'Payout Amount for Members'!C5/'Federalist2.eth Member Growth'!C7</f>
        <v>1.125</v>
      </c>
      <c r="D5" s="42">
        <f>'Payout Amount for Members'!D5/'Federalist2.eth Member Growth'!D7</f>
        <v>1.125</v>
      </c>
      <c r="E5" s="42">
        <f>'Payout Amount for Members'!E5/'Federalist2.eth Member Growth'!E7</f>
        <v>1.125</v>
      </c>
      <c r="F5" s="42">
        <f>'Payout Amount for Members'!F5/'Federalist2.eth Member Growth'!F7</f>
        <v>1.125</v>
      </c>
      <c r="G5" s="42">
        <f>'Payout Amount for Members'!G5/'Federalist2.eth Member Growth'!G7</f>
        <v>1.125</v>
      </c>
      <c r="H5" s="42">
        <f>'Payout Amount for Members'!H5/'Federalist2.eth Member Growth'!H7</f>
        <v>1.125</v>
      </c>
      <c r="I5" s="42">
        <f>'Payout Amount for Members'!I5/'Federalist2.eth Member Growth'!I7</f>
        <v>1.125</v>
      </c>
      <c r="J5" s="42">
        <f>'Payout Amount for Members'!J5/'Federalist2.eth Member Growth'!J7</f>
        <v>1.125</v>
      </c>
      <c r="K5" s="42">
        <f>'Payout Amount for Members'!K5/'Federalist2.eth Member Growth'!K7</f>
        <v>1.125</v>
      </c>
      <c r="L5" s="54" t="s">
        <v>63</v>
      </c>
      <c r="M5" s="54"/>
      <c r="N5">
        <v>0.5</v>
      </c>
    </row>
    <row r="6" spans="1:14" x14ac:dyDescent="0.2">
      <c r="A6" s="35">
        <v>45352</v>
      </c>
      <c r="B6" s="42">
        <f>'Payout Amount for Members'!B6/'Federalist2.eth Member Growth'!B8</f>
        <v>1.125</v>
      </c>
      <c r="C6" s="42">
        <f>'Payout Amount for Members'!C6/'Federalist2.eth Member Growth'!C8</f>
        <v>1.125</v>
      </c>
      <c r="D6" s="42">
        <f>'Payout Amount for Members'!D6/'Federalist2.eth Member Growth'!D8</f>
        <v>1.125</v>
      </c>
      <c r="E6" s="42">
        <f>'Payout Amount for Members'!E6/'Federalist2.eth Member Growth'!E8</f>
        <v>1.125</v>
      </c>
      <c r="F6" s="42">
        <f>'Payout Amount for Members'!F6/'Federalist2.eth Member Growth'!F8</f>
        <v>1.125</v>
      </c>
      <c r="G6" s="42">
        <f>'Payout Amount for Members'!G6/'Federalist2.eth Member Growth'!G8</f>
        <v>1.125</v>
      </c>
      <c r="H6" s="42">
        <f>'Payout Amount for Members'!H6/'Federalist2.eth Member Growth'!H8</f>
        <v>1.125</v>
      </c>
      <c r="I6" s="42">
        <f>'Payout Amount for Members'!I6/'Federalist2.eth Member Growth'!I8</f>
        <v>1.125</v>
      </c>
      <c r="J6" s="42">
        <f>'Payout Amount for Members'!J6/'Federalist2.eth Member Growth'!J8</f>
        <v>1.125</v>
      </c>
      <c r="K6" s="42">
        <f>'Payout Amount for Members'!K6/'Federalist2.eth Member Growth'!K8</f>
        <v>1.125</v>
      </c>
      <c r="L6" s="54" t="s">
        <v>64</v>
      </c>
      <c r="M6" s="54"/>
      <c r="N6">
        <v>0.25</v>
      </c>
    </row>
    <row r="7" spans="1:14" x14ac:dyDescent="0.2">
      <c r="A7" s="35">
        <v>45383</v>
      </c>
      <c r="B7" s="42">
        <f>'Payout Amount for Members'!B7/'Federalist2.eth Member Growth'!B9</f>
        <v>1.1249999999999998</v>
      </c>
      <c r="C7" s="42">
        <f>'Payout Amount for Members'!C7/'Federalist2.eth Member Growth'!C9</f>
        <v>1.1249999999999998</v>
      </c>
      <c r="D7" s="42">
        <f>'Payout Amount for Members'!D7/'Federalist2.eth Member Growth'!D9</f>
        <v>1.125</v>
      </c>
      <c r="E7" s="42">
        <f>'Payout Amount for Members'!E7/'Federalist2.eth Member Growth'!E9</f>
        <v>1.125</v>
      </c>
      <c r="F7" s="42">
        <f>'Payout Amount for Members'!F7/'Federalist2.eth Member Growth'!F9</f>
        <v>1.125</v>
      </c>
      <c r="G7" s="42">
        <f>'Payout Amount for Members'!G7/'Federalist2.eth Member Growth'!G9</f>
        <v>1.1249999999999998</v>
      </c>
      <c r="H7" s="42">
        <f>'Payout Amount for Members'!H7/'Federalist2.eth Member Growth'!H9</f>
        <v>1.125</v>
      </c>
      <c r="I7" s="42">
        <f>'Payout Amount for Members'!I7/'Federalist2.eth Member Growth'!I9</f>
        <v>1.125</v>
      </c>
      <c r="J7" s="42">
        <f>'Payout Amount for Members'!J7/'Federalist2.eth Member Growth'!J9</f>
        <v>1.125</v>
      </c>
      <c r="K7" s="42">
        <f>'Payout Amount for Members'!K7/'Federalist2.eth Member Growth'!K9</f>
        <v>1.125</v>
      </c>
    </row>
    <row r="8" spans="1:14" x14ac:dyDescent="0.2">
      <c r="A8" s="35">
        <v>45413</v>
      </c>
      <c r="B8" s="42">
        <f>'Payout Amount for Members'!B8/'Federalist2.eth Member Growth'!B10</f>
        <v>1.125</v>
      </c>
      <c r="C8" s="42">
        <f>'Payout Amount for Members'!C8/'Federalist2.eth Member Growth'!C10</f>
        <v>1.125</v>
      </c>
      <c r="D8" s="42">
        <f>'Payout Amount for Members'!D8/'Federalist2.eth Member Growth'!D10</f>
        <v>1.125</v>
      </c>
      <c r="E8" s="42">
        <f>'Payout Amount for Members'!E8/'Federalist2.eth Member Growth'!E10</f>
        <v>1.125</v>
      </c>
      <c r="F8" s="42">
        <f>'Payout Amount for Members'!F8/'Federalist2.eth Member Growth'!F10</f>
        <v>1.125</v>
      </c>
      <c r="G8" s="42">
        <f>'Payout Amount for Members'!G8/'Federalist2.eth Member Growth'!G10</f>
        <v>1.125</v>
      </c>
      <c r="H8" s="42">
        <f>'Payout Amount for Members'!H8/'Federalist2.eth Member Growth'!H10</f>
        <v>1.125</v>
      </c>
      <c r="I8" s="42">
        <f>'Payout Amount for Members'!I8/'Federalist2.eth Member Growth'!I10</f>
        <v>1.125</v>
      </c>
      <c r="J8" s="42">
        <f>'Payout Amount for Members'!J8/'Federalist2.eth Member Growth'!J10</f>
        <v>1.125</v>
      </c>
      <c r="K8" s="42">
        <f>'Payout Amount for Members'!K8/'Federalist2.eth Member Growth'!K10</f>
        <v>1.125</v>
      </c>
    </row>
    <row r="9" spans="1:14" x14ac:dyDescent="0.2">
      <c r="A9" s="35">
        <v>45444</v>
      </c>
      <c r="B9" s="42">
        <f>'Payout Amount for Members'!B9/'Federalist2.eth Member Growth'!B11</f>
        <v>1.125</v>
      </c>
      <c r="C9" s="42">
        <f>'Payout Amount for Members'!C9/'Federalist2.eth Member Growth'!C11</f>
        <v>1.125</v>
      </c>
      <c r="D9" s="42">
        <f>'Payout Amount for Members'!D9/'Federalist2.eth Member Growth'!D11</f>
        <v>1.125</v>
      </c>
      <c r="E9" s="42">
        <f>'Payout Amount for Members'!E9/'Federalist2.eth Member Growth'!E11</f>
        <v>1.125</v>
      </c>
      <c r="F9" s="42">
        <f>'Payout Amount for Members'!F9/'Federalist2.eth Member Growth'!F11</f>
        <v>1.125</v>
      </c>
      <c r="G9" s="42">
        <f>'Payout Amount for Members'!G9/'Federalist2.eth Member Growth'!G11</f>
        <v>1.1249999999999998</v>
      </c>
      <c r="H9" s="42">
        <f>'Payout Amount for Members'!H9/'Federalist2.eth Member Growth'!H11</f>
        <v>1.125</v>
      </c>
      <c r="I9" s="42">
        <f>'Payout Amount for Members'!I9/'Federalist2.eth Member Growth'!I11</f>
        <v>1.125</v>
      </c>
      <c r="J9" s="42">
        <f>'Payout Amount for Members'!J9/'Federalist2.eth Member Growth'!J11</f>
        <v>1.125</v>
      </c>
      <c r="K9" s="42">
        <f>'Payout Amount for Members'!K9/'Federalist2.eth Member Growth'!K11</f>
        <v>1.125</v>
      </c>
    </row>
    <row r="10" spans="1:14" x14ac:dyDescent="0.2">
      <c r="A10" s="35">
        <v>45474</v>
      </c>
      <c r="B10" s="42">
        <f>'Payout Amount for Members'!B10/'Federalist2.eth Member Growth'!B12</f>
        <v>1.125</v>
      </c>
      <c r="C10" s="42">
        <f>'Payout Amount for Members'!C10/'Federalist2.eth Member Growth'!C12</f>
        <v>1.125</v>
      </c>
      <c r="D10" s="42">
        <f>'Payout Amount for Members'!D10/'Federalist2.eth Member Growth'!D12</f>
        <v>1.125</v>
      </c>
      <c r="E10" s="42">
        <f>'Payout Amount for Members'!E10/'Federalist2.eth Member Growth'!E12</f>
        <v>1.1249999999999998</v>
      </c>
      <c r="F10" s="42">
        <f>'Payout Amount for Members'!F10/'Federalist2.eth Member Growth'!F12</f>
        <v>1.125</v>
      </c>
      <c r="G10" s="42">
        <f>'Payout Amount for Members'!G10/'Federalist2.eth Member Growth'!G12</f>
        <v>1.1249999999999998</v>
      </c>
      <c r="H10" s="42">
        <f>'Payout Amount for Members'!H10/'Federalist2.eth Member Growth'!H12</f>
        <v>1.125</v>
      </c>
      <c r="I10" s="42">
        <f>'Payout Amount for Members'!I10/'Federalist2.eth Member Growth'!I12</f>
        <v>1.125</v>
      </c>
      <c r="J10" s="42">
        <f>'Payout Amount for Members'!J10/'Federalist2.eth Member Growth'!J12</f>
        <v>1.125</v>
      </c>
      <c r="K10" s="42">
        <f>'Payout Amount for Members'!K10/'Federalist2.eth Member Growth'!K12</f>
        <v>1.125</v>
      </c>
    </row>
    <row r="11" spans="1:14" x14ac:dyDescent="0.2">
      <c r="A11" s="35">
        <v>45505</v>
      </c>
      <c r="B11" s="42">
        <f>'Payout Amount for Members'!B11/'Federalist2.eth Member Growth'!B13</f>
        <v>1.1249999999999998</v>
      </c>
      <c r="C11" s="42">
        <f>'Payout Amount for Members'!C11/'Federalist2.eth Member Growth'!C13</f>
        <v>1.125</v>
      </c>
      <c r="D11" s="42">
        <f>'Payout Amount for Members'!D11/'Federalist2.eth Member Growth'!D13</f>
        <v>1.125</v>
      </c>
      <c r="E11" s="42">
        <f>'Payout Amount for Members'!E11/'Federalist2.eth Member Growth'!E13</f>
        <v>1.125</v>
      </c>
      <c r="F11" s="42">
        <f>'Payout Amount for Members'!F11/'Federalist2.eth Member Growth'!F13</f>
        <v>1.125</v>
      </c>
      <c r="G11" s="42">
        <f>'Payout Amount for Members'!G11/'Federalist2.eth Member Growth'!G13</f>
        <v>1.125</v>
      </c>
      <c r="H11" s="42">
        <f>'Payout Amount for Members'!H11/'Federalist2.eth Member Growth'!H13</f>
        <v>1.125</v>
      </c>
      <c r="I11" s="42">
        <f>'Payout Amount for Members'!I11/'Federalist2.eth Member Growth'!I13</f>
        <v>1.1249999999999998</v>
      </c>
      <c r="J11" s="42">
        <f>'Payout Amount for Members'!J11/'Federalist2.eth Member Growth'!J13</f>
        <v>1.125</v>
      </c>
      <c r="K11" s="42">
        <f>'Payout Amount for Members'!K11/'Federalist2.eth Member Growth'!K13</f>
        <v>1.125</v>
      </c>
    </row>
    <row r="12" spans="1:14" x14ac:dyDescent="0.2">
      <c r="A12" s="35">
        <v>45536</v>
      </c>
      <c r="B12" s="42">
        <f>'Payout Amount for Members'!B12/'Federalist2.eth Member Growth'!B14</f>
        <v>1.125</v>
      </c>
      <c r="C12" s="42">
        <f>'Payout Amount for Members'!C12/'Federalist2.eth Member Growth'!C14</f>
        <v>1.125</v>
      </c>
      <c r="D12" s="42">
        <f>'Payout Amount for Members'!D12/'Federalist2.eth Member Growth'!D14</f>
        <v>1.125</v>
      </c>
      <c r="E12" s="42">
        <f>'Payout Amount for Members'!E12/'Federalist2.eth Member Growth'!E14</f>
        <v>1.1249999999999998</v>
      </c>
      <c r="F12" s="42">
        <f>'Payout Amount for Members'!F12/'Federalist2.eth Member Growth'!F14</f>
        <v>1.125</v>
      </c>
      <c r="G12" s="42">
        <f>'Payout Amount for Members'!G12/'Federalist2.eth Member Growth'!G14</f>
        <v>1.125</v>
      </c>
      <c r="H12" s="42">
        <f>'Payout Amount for Members'!H12/'Federalist2.eth Member Growth'!H14</f>
        <v>1.125</v>
      </c>
      <c r="I12" s="42">
        <f>'Payout Amount for Members'!I12/'Federalist2.eth Member Growth'!I14</f>
        <v>1.125</v>
      </c>
      <c r="J12" s="42">
        <f>'Payout Amount for Members'!J12/'Federalist2.eth Member Growth'!J14</f>
        <v>1.125</v>
      </c>
      <c r="K12" s="42">
        <f>'Payout Amount for Members'!K12/'Federalist2.eth Member Growth'!K14</f>
        <v>1.125</v>
      </c>
    </row>
    <row r="13" spans="1:14" x14ac:dyDescent="0.2">
      <c r="A13" s="35">
        <v>45566</v>
      </c>
      <c r="B13" s="42">
        <f>'Payout Amount for Members'!B13/'Federalist2.eth Member Growth'!B15</f>
        <v>1.1249999999999998</v>
      </c>
      <c r="C13" s="42">
        <f>'Payout Amount for Members'!C13/'Federalist2.eth Member Growth'!C15</f>
        <v>1.125</v>
      </c>
      <c r="D13" s="42">
        <f>'Payout Amount for Members'!D13/'Federalist2.eth Member Growth'!D15</f>
        <v>1.125</v>
      </c>
      <c r="E13" s="42">
        <f>'Payout Amount for Members'!E13/'Federalist2.eth Member Growth'!E15</f>
        <v>1.125</v>
      </c>
      <c r="F13" s="42">
        <f>'Payout Amount for Members'!F13/'Federalist2.eth Member Growth'!F15</f>
        <v>1.125</v>
      </c>
      <c r="G13" s="42">
        <f>'Payout Amount for Members'!G13/'Federalist2.eth Member Growth'!G15</f>
        <v>1.125</v>
      </c>
      <c r="H13" s="42">
        <f>'Payout Amount for Members'!H13/'Federalist2.eth Member Growth'!H15</f>
        <v>1.1249999999999998</v>
      </c>
      <c r="I13" s="42">
        <f>'Payout Amount for Members'!I13/'Federalist2.eth Member Growth'!I15</f>
        <v>1.125</v>
      </c>
      <c r="J13" s="42">
        <f>'Payout Amount for Members'!J13/'Federalist2.eth Member Growth'!J15</f>
        <v>1.1250000000000002</v>
      </c>
      <c r="K13" s="42">
        <f>'Payout Amount for Members'!K13/'Federalist2.eth Member Growth'!K15</f>
        <v>1.125</v>
      </c>
    </row>
    <row r="14" spans="1:14" x14ac:dyDescent="0.2">
      <c r="A14" s="35">
        <v>45597</v>
      </c>
      <c r="B14" s="42">
        <f>'Payout Amount for Members'!B14/'Federalist2.eth Member Growth'!B16</f>
        <v>1.125</v>
      </c>
      <c r="C14" s="42">
        <f>'Payout Amount for Members'!C14/'Federalist2.eth Member Growth'!C16</f>
        <v>1.125</v>
      </c>
      <c r="D14" s="42">
        <f>'Payout Amount for Members'!D14/'Federalist2.eth Member Growth'!D16</f>
        <v>1.125</v>
      </c>
      <c r="E14" s="42">
        <f>'Payout Amount for Members'!E14/'Federalist2.eth Member Growth'!E16</f>
        <v>1.125</v>
      </c>
      <c r="F14" s="42">
        <f>'Payout Amount for Members'!F14/'Federalist2.eth Member Growth'!F16</f>
        <v>1.125</v>
      </c>
      <c r="G14" s="42">
        <f>'Payout Amount for Members'!G14/'Federalist2.eth Member Growth'!G16</f>
        <v>1.125</v>
      </c>
      <c r="H14" s="42">
        <f>'Payout Amount for Members'!H14/'Federalist2.eth Member Growth'!H16</f>
        <v>1.125</v>
      </c>
      <c r="I14" s="42">
        <f>'Payout Amount for Members'!I14/'Federalist2.eth Member Growth'!I16</f>
        <v>1.125</v>
      </c>
      <c r="J14" s="42">
        <f>'Payout Amount for Members'!J14/'Federalist2.eth Member Growth'!J16</f>
        <v>1.1249999999999998</v>
      </c>
      <c r="K14" s="42">
        <f>'Payout Amount for Members'!K14/'Federalist2.eth Member Growth'!K16</f>
        <v>1.125</v>
      </c>
    </row>
    <row r="15" spans="1:14" x14ac:dyDescent="0.2">
      <c r="A15" s="35">
        <v>45627</v>
      </c>
      <c r="B15" s="42">
        <f>'Payout Amount for Members'!B15/'Federalist2.eth Member Growth'!B17</f>
        <v>1.1249999999999998</v>
      </c>
      <c r="C15" s="42">
        <f>'Payout Amount for Members'!C15/'Federalist2.eth Member Growth'!C17</f>
        <v>1.125</v>
      </c>
      <c r="D15" s="42">
        <f>'Payout Amount for Members'!D15/'Federalist2.eth Member Growth'!D17</f>
        <v>1.125</v>
      </c>
      <c r="E15" s="42">
        <f>'Payout Amount for Members'!E15/'Federalist2.eth Member Growth'!E17</f>
        <v>1.125</v>
      </c>
      <c r="F15" s="42">
        <f>'Payout Amount for Members'!F15/'Federalist2.eth Member Growth'!F17</f>
        <v>1.125</v>
      </c>
      <c r="G15" s="42">
        <f>'Payout Amount for Members'!G15/'Federalist2.eth Member Growth'!G17</f>
        <v>1.125</v>
      </c>
      <c r="H15" s="42">
        <f>'Payout Amount for Members'!H15/'Federalist2.eth Member Growth'!H17</f>
        <v>1.125</v>
      </c>
      <c r="I15" s="42">
        <f>'Payout Amount for Members'!I15/'Federalist2.eth Member Growth'!I17</f>
        <v>1.1249999999999998</v>
      </c>
      <c r="J15" s="42">
        <f>'Payout Amount for Members'!J15/'Federalist2.eth Member Growth'!J17</f>
        <v>1.125</v>
      </c>
      <c r="K15" s="42">
        <f>'Payout Amount for Members'!K15/'Federalist2.eth Member Growth'!K17</f>
        <v>1.125</v>
      </c>
    </row>
    <row r="16" spans="1:14" x14ac:dyDescent="0.2">
      <c r="A16" s="35">
        <v>45658</v>
      </c>
      <c r="B16" s="42">
        <f>'Payout Amount for Members'!B16/'Federalist2.eth Member Growth'!B18</f>
        <v>1.125</v>
      </c>
      <c r="C16" s="42">
        <f>'Payout Amount for Members'!C16/'Federalist2.eth Member Growth'!C18</f>
        <v>1.125</v>
      </c>
      <c r="D16" s="42">
        <f>'Payout Amount for Members'!D16/'Federalist2.eth Member Growth'!D18</f>
        <v>1.125</v>
      </c>
      <c r="E16" s="42">
        <f>'Payout Amount for Members'!E16/'Federalist2.eth Member Growth'!E18</f>
        <v>1.125</v>
      </c>
      <c r="F16" s="42">
        <f>'Payout Amount for Members'!F16/'Federalist2.eth Member Growth'!F18</f>
        <v>1.125</v>
      </c>
      <c r="G16" s="42">
        <f>'Payout Amount for Members'!G16/'Federalist2.eth Member Growth'!G18</f>
        <v>1.1249999999999998</v>
      </c>
      <c r="H16" s="42">
        <f>'Payout Amount for Members'!H16/'Federalist2.eth Member Growth'!H18</f>
        <v>1.125</v>
      </c>
      <c r="I16" s="42">
        <f>'Payout Amount for Members'!I16/'Federalist2.eth Member Growth'!I18</f>
        <v>1.125</v>
      </c>
      <c r="J16" s="42">
        <f>'Payout Amount for Members'!J16/'Federalist2.eth Member Growth'!J18</f>
        <v>1.125</v>
      </c>
      <c r="K16" s="42">
        <f>'Payout Amount for Members'!K16/'Federalist2.eth Member Growth'!K18</f>
        <v>1.125</v>
      </c>
    </row>
    <row r="17" spans="1:11" x14ac:dyDescent="0.2">
      <c r="A17" s="35">
        <v>45689</v>
      </c>
      <c r="B17" s="42">
        <f>'Payout Amount for Members'!B17/'Federalist2.eth Member Growth'!B19</f>
        <v>1.125</v>
      </c>
      <c r="C17" s="42">
        <f>'Payout Amount for Members'!C17/'Federalist2.eth Member Growth'!C19</f>
        <v>1.125</v>
      </c>
      <c r="D17" s="42">
        <f>'Payout Amount for Members'!D17/'Federalist2.eth Member Growth'!D19</f>
        <v>1.125</v>
      </c>
      <c r="E17" s="42">
        <f>'Payout Amount for Members'!E17/'Federalist2.eth Member Growth'!E19</f>
        <v>1.125</v>
      </c>
      <c r="F17" s="42">
        <f>'Payout Amount for Members'!F17/'Federalist2.eth Member Growth'!F19</f>
        <v>1.125</v>
      </c>
      <c r="G17" s="42">
        <f>'Payout Amount for Members'!G17/'Federalist2.eth Member Growth'!G19</f>
        <v>1.1249999999999998</v>
      </c>
      <c r="H17" s="42">
        <f>'Payout Amount for Members'!H17/'Federalist2.eth Member Growth'!H19</f>
        <v>1.125</v>
      </c>
      <c r="I17" s="42">
        <f>'Payout Amount for Members'!I17/'Federalist2.eth Member Growth'!I19</f>
        <v>1.125</v>
      </c>
      <c r="J17" s="42">
        <f>'Payout Amount for Members'!J17/'Federalist2.eth Member Growth'!J19</f>
        <v>1.125</v>
      </c>
      <c r="K17" s="42">
        <f>'Payout Amount for Members'!K17/'Federalist2.eth Member Growth'!K19</f>
        <v>1.125</v>
      </c>
    </row>
    <row r="18" spans="1:11" x14ac:dyDescent="0.2">
      <c r="A18" s="35">
        <v>45717</v>
      </c>
      <c r="B18" s="42">
        <f>'Payout Amount for Members'!B18/'Federalist2.eth Member Growth'!B20</f>
        <v>1.125</v>
      </c>
      <c r="C18" s="42">
        <f>'Payout Amount for Members'!C18/'Federalist2.eth Member Growth'!C20</f>
        <v>1.1249999999999998</v>
      </c>
      <c r="D18" s="42">
        <f>'Payout Amount for Members'!D18/'Federalist2.eth Member Growth'!D20</f>
        <v>1.125</v>
      </c>
      <c r="E18" s="42">
        <f>'Payout Amount for Members'!E18/'Federalist2.eth Member Growth'!E20</f>
        <v>1.125</v>
      </c>
      <c r="F18" s="42">
        <f>'Payout Amount for Members'!F18/'Federalist2.eth Member Growth'!F20</f>
        <v>1.125</v>
      </c>
      <c r="G18" s="42">
        <f>'Payout Amount for Members'!G18/'Federalist2.eth Member Growth'!G20</f>
        <v>1.125</v>
      </c>
      <c r="H18" s="42">
        <f>'Payout Amount for Members'!H18/'Federalist2.eth Member Growth'!H20</f>
        <v>1.125</v>
      </c>
      <c r="I18" s="42">
        <f>'Payout Amount for Members'!I18/'Federalist2.eth Member Growth'!I20</f>
        <v>1.125</v>
      </c>
      <c r="J18" s="42">
        <f>'Payout Amount for Members'!J18/'Federalist2.eth Member Growth'!J20</f>
        <v>1.125</v>
      </c>
      <c r="K18" s="42">
        <f>'Payout Amount for Members'!K18/'Federalist2.eth Member Growth'!K20</f>
        <v>1.125</v>
      </c>
    </row>
    <row r="19" spans="1:11" x14ac:dyDescent="0.2">
      <c r="A19" s="35">
        <v>45748</v>
      </c>
      <c r="B19" s="42">
        <f>'Payout Amount for Members'!B19/'Federalist2.eth Member Growth'!B21</f>
        <v>1.125</v>
      </c>
      <c r="C19" s="42">
        <f>'Payout Amount for Members'!C19/'Federalist2.eth Member Growth'!C21</f>
        <v>1.125</v>
      </c>
      <c r="D19" s="42">
        <f>'Payout Amount for Members'!D19/'Federalist2.eth Member Growth'!D21</f>
        <v>1.1249999999999998</v>
      </c>
      <c r="E19" s="42">
        <f>'Payout Amount for Members'!E19/'Federalist2.eth Member Growth'!E21</f>
        <v>1.1249999999999998</v>
      </c>
      <c r="F19" s="42">
        <f>'Payout Amount for Members'!F19/'Federalist2.eth Member Growth'!F21</f>
        <v>1.125</v>
      </c>
      <c r="G19" s="42">
        <f>'Payout Amount for Members'!G19/'Federalist2.eth Member Growth'!G21</f>
        <v>1.125</v>
      </c>
      <c r="H19" s="42">
        <f>'Payout Amount for Members'!H19/'Federalist2.eth Member Growth'!H21</f>
        <v>1.125</v>
      </c>
      <c r="I19" s="42">
        <f>'Payout Amount for Members'!I19/'Federalist2.eth Member Growth'!I21</f>
        <v>1.125</v>
      </c>
      <c r="J19" s="42">
        <f>'Payout Amount for Members'!J19/'Federalist2.eth Member Growth'!J21</f>
        <v>1.125</v>
      </c>
      <c r="K19" s="42">
        <f>'Payout Amount for Members'!K19/'Federalist2.eth Member Growth'!K21</f>
        <v>1.125</v>
      </c>
    </row>
    <row r="20" spans="1:11" x14ac:dyDescent="0.2">
      <c r="A20" s="35">
        <v>45778</v>
      </c>
      <c r="B20" s="42">
        <f>'Payout Amount for Members'!B20/'Federalist2.eth Member Growth'!B22</f>
        <v>1.1249999999999998</v>
      </c>
      <c r="C20" s="42">
        <f>'Payout Amount for Members'!C20/'Federalist2.eth Member Growth'!C22</f>
        <v>1.1249999999999998</v>
      </c>
      <c r="D20" s="42">
        <f>'Payout Amount for Members'!D20/'Federalist2.eth Member Growth'!D22</f>
        <v>1.125</v>
      </c>
      <c r="E20" s="42">
        <f>'Payout Amount for Members'!E20/'Federalist2.eth Member Growth'!E22</f>
        <v>1.125</v>
      </c>
      <c r="F20" s="42">
        <f>'Payout Amount for Members'!F20/'Federalist2.eth Member Growth'!F22</f>
        <v>1.125</v>
      </c>
      <c r="G20" s="42">
        <f>'Payout Amount for Members'!G20/'Federalist2.eth Member Growth'!G22</f>
        <v>1.125</v>
      </c>
      <c r="H20" s="42">
        <f>'Payout Amount for Members'!H20/'Federalist2.eth Member Growth'!H22</f>
        <v>1.125</v>
      </c>
      <c r="I20" s="42">
        <f>'Payout Amount for Members'!I20/'Federalist2.eth Member Growth'!I22</f>
        <v>1.125</v>
      </c>
      <c r="J20" s="42">
        <f>'Payout Amount for Members'!J20/'Federalist2.eth Member Growth'!J22</f>
        <v>1.1249999999999998</v>
      </c>
      <c r="K20" s="42">
        <f>'Payout Amount for Members'!K20/'Federalist2.eth Member Growth'!K22</f>
        <v>1.125</v>
      </c>
    </row>
    <row r="21" spans="1:11" x14ac:dyDescent="0.2">
      <c r="A21" s="35">
        <v>45809</v>
      </c>
      <c r="B21" s="42">
        <f>'Payout Amount for Members'!B21/'Federalist2.eth Member Growth'!B23</f>
        <v>1.125</v>
      </c>
      <c r="C21" s="42">
        <f>'Payout Amount for Members'!C21/'Federalist2.eth Member Growth'!C23</f>
        <v>1.125</v>
      </c>
      <c r="D21" s="42">
        <f>'Payout Amount for Members'!D21/'Federalist2.eth Member Growth'!D23</f>
        <v>1.125</v>
      </c>
      <c r="E21" s="42">
        <f>'Payout Amount for Members'!E21/'Federalist2.eth Member Growth'!E23</f>
        <v>1.125</v>
      </c>
      <c r="F21" s="42">
        <f>'Payout Amount for Members'!F21/'Federalist2.eth Member Growth'!F23</f>
        <v>1.125</v>
      </c>
      <c r="G21" s="42">
        <f>'Payout Amount for Members'!G21/'Federalist2.eth Member Growth'!G23</f>
        <v>1.125</v>
      </c>
      <c r="H21" s="42">
        <f>'Payout Amount for Members'!H21/'Federalist2.eth Member Growth'!H23</f>
        <v>1.125</v>
      </c>
      <c r="I21" s="42">
        <f>'Payout Amount for Members'!I21/'Federalist2.eth Member Growth'!I23</f>
        <v>1.1249999999999998</v>
      </c>
      <c r="J21" s="42">
        <f>'Payout Amount for Members'!J21/'Federalist2.eth Member Growth'!J23</f>
        <v>1.125</v>
      </c>
      <c r="K21" s="42">
        <f>'Payout Amount for Members'!K21/'Federalist2.eth Member Growth'!K23</f>
        <v>1.125</v>
      </c>
    </row>
    <row r="22" spans="1:11" x14ac:dyDescent="0.2">
      <c r="A22" s="35">
        <v>45839</v>
      </c>
      <c r="B22" s="42">
        <f>'Payout Amount for Members'!B22/'Federalist2.eth Member Growth'!B24</f>
        <v>1.1249999999999998</v>
      </c>
      <c r="C22" s="42">
        <f>'Payout Amount for Members'!C22/'Federalist2.eth Member Growth'!C24</f>
        <v>1.1249999999999998</v>
      </c>
      <c r="D22" s="42">
        <f>'Payout Amount for Members'!D22/'Federalist2.eth Member Growth'!D24</f>
        <v>1.125</v>
      </c>
      <c r="E22" s="42">
        <f>'Payout Amount for Members'!E22/'Federalist2.eth Member Growth'!E24</f>
        <v>1.125</v>
      </c>
      <c r="F22" s="42">
        <f>'Payout Amount for Members'!F22/'Federalist2.eth Member Growth'!F24</f>
        <v>1.125</v>
      </c>
      <c r="G22" s="42">
        <f>'Payout Amount for Members'!G22/'Federalist2.eth Member Growth'!G24</f>
        <v>1.125</v>
      </c>
      <c r="H22" s="42">
        <f>'Payout Amount for Members'!H22/'Federalist2.eth Member Growth'!H24</f>
        <v>1.125</v>
      </c>
      <c r="I22" s="42">
        <f>'Payout Amount for Members'!I22/'Federalist2.eth Member Growth'!I24</f>
        <v>1.1249999999999998</v>
      </c>
      <c r="J22" s="42">
        <f>'Payout Amount for Members'!J22/'Federalist2.eth Member Growth'!J24</f>
        <v>1.125</v>
      </c>
      <c r="K22" s="42">
        <f>'Payout Amount for Members'!K22/'Federalist2.eth Member Growth'!K24</f>
        <v>1.125</v>
      </c>
    </row>
    <row r="23" spans="1:11" x14ac:dyDescent="0.2">
      <c r="A23" s="35">
        <v>45870</v>
      </c>
      <c r="B23" s="42">
        <f>'Payout Amount for Members'!B23/'Federalist2.eth Member Growth'!B25</f>
        <v>1.125</v>
      </c>
      <c r="C23" s="42">
        <f>'Payout Amount for Members'!C23/'Federalist2.eth Member Growth'!C25</f>
        <v>1.125</v>
      </c>
      <c r="D23" s="42">
        <f>'Payout Amount for Members'!D23/'Federalist2.eth Member Growth'!D25</f>
        <v>1.125</v>
      </c>
      <c r="E23" s="42">
        <f>'Payout Amount for Members'!E23/'Federalist2.eth Member Growth'!E25</f>
        <v>1.125</v>
      </c>
      <c r="F23" s="42">
        <f>'Payout Amount for Members'!F23/'Federalist2.eth Member Growth'!F25</f>
        <v>1.125</v>
      </c>
      <c r="G23" s="42">
        <f>'Payout Amount for Members'!G23/'Federalist2.eth Member Growth'!G25</f>
        <v>1.125</v>
      </c>
      <c r="H23" s="42">
        <f>'Payout Amount for Members'!H23/'Federalist2.eth Member Growth'!H25</f>
        <v>1.125</v>
      </c>
      <c r="I23" s="42">
        <f>'Payout Amount for Members'!I23/'Federalist2.eth Member Growth'!I25</f>
        <v>1.125</v>
      </c>
      <c r="J23" s="42">
        <f>'Payout Amount for Members'!J23/'Federalist2.eth Member Growth'!J25</f>
        <v>1.125</v>
      </c>
      <c r="K23" s="42">
        <f>'Payout Amount for Members'!K23/'Federalist2.eth Member Growth'!K25</f>
        <v>1.125</v>
      </c>
    </row>
    <row r="24" spans="1:11" x14ac:dyDescent="0.2">
      <c r="A24" s="35">
        <v>45901</v>
      </c>
      <c r="B24" s="42">
        <f>'Payout Amount for Members'!B24/'Federalist2.eth Member Growth'!B26</f>
        <v>1.125</v>
      </c>
      <c r="C24" s="42">
        <f>'Payout Amount for Members'!C24/'Federalist2.eth Member Growth'!C26</f>
        <v>1.125</v>
      </c>
      <c r="D24" s="42">
        <f>'Payout Amount for Members'!D24/'Federalist2.eth Member Growth'!D26</f>
        <v>1.125</v>
      </c>
      <c r="E24" s="42">
        <f>'Payout Amount for Members'!E24/'Federalist2.eth Member Growth'!E26</f>
        <v>1.125</v>
      </c>
      <c r="F24" s="42">
        <f>'Payout Amount for Members'!F24/'Federalist2.eth Member Growth'!F26</f>
        <v>1.125</v>
      </c>
      <c r="G24" s="42">
        <f>'Payout Amount for Members'!G24/'Federalist2.eth Member Growth'!G26</f>
        <v>1.125</v>
      </c>
      <c r="H24" s="42">
        <f>'Payout Amount for Members'!H24/'Federalist2.eth Member Growth'!H26</f>
        <v>1.125</v>
      </c>
      <c r="I24" s="42">
        <f>'Payout Amount for Members'!I24/'Federalist2.eth Member Growth'!I26</f>
        <v>1.125</v>
      </c>
      <c r="J24" s="42">
        <f>'Payout Amount for Members'!J24/'Federalist2.eth Member Growth'!J26</f>
        <v>1.125</v>
      </c>
      <c r="K24" s="42">
        <f>'Payout Amount for Members'!K24/'Federalist2.eth Member Growth'!K26</f>
        <v>1.125</v>
      </c>
    </row>
    <row r="25" spans="1:11" x14ac:dyDescent="0.2">
      <c r="A25" s="35">
        <v>45931</v>
      </c>
      <c r="B25" s="42">
        <f>'Payout Amount for Members'!B25/'Federalist2.eth Member Growth'!B27</f>
        <v>1.125</v>
      </c>
      <c r="C25" s="42">
        <f>'Payout Amount for Members'!C25/'Federalist2.eth Member Growth'!C27</f>
        <v>1.125</v>
      </c>
      <c r="D25" s="42">
        <f>'Payout Amount for Members'!D25/'Federalist2.eth Member Growth'!D27</f>
        <v>1.125</v>
      </c>
      <c r="E25" s="42">
        <f>'Payout Amount for Members'!E25/'Federalist2.eth Member Growth'!E27</f>
        <v>1.125</v>
      </c>
      <c r="F25" s="42">
        <f>'Payout Amount for Members'!F25/'Federalist2.eth Member Growth'!F27</f>
        <v>1.125</v>
      </c>
      <c r="G25" s="42">
        <f>'Payout Amount for Members'!G25/'Federalist2.eth Member Growth'!G27</f>
        <v>1.125</v>
      </c>
      <c r="H25" s="42">
        <f>'Payout Amount for Members'!H25/'Federalist2.eth Member Growth'!H27</f>
        <v>1.125</v>
      </c>
      <c r="I25" s="42">
        <f>'Payout Amount for Members'!I25/'Federalist2.eth Member Growth'!I27</f>
        <v>1.125</v>
      </c>
      <c r="J25" s="42">
        <f>'Payout Amount for Members'!J25/'Federalist2.eth Member Growth'!J27</f>
        <v>1.125</v>
      </c>
      <c r="K25" s="42">
        <f>'Payout Amount for Members'!K25/'Federalist2.eth Member Growth'!K27</f>
        <v>1.125</v>
      </c>
    </row>
    <row r="26" spans="1:11" x14ac:dyDescent="0.2">
      <c r="A26" s="35">
        <v>45962</v>
      </c>
      <c r="B26" s="42">
        <f>'Payout Amount for Members'!B26/'Federalist2.eth Member Growth'!B28</f>
        <v>1.125</v>
      </c>
      <c r="C26" s="42">
        <f>'Payout Amount for Members'!C26/'Federalist2.eth Member Growth'!C28</f>
        <v>1.125</v>
      </c>
      <c r="D26" s="42">
        <f>'Payout Amount for Members'!D26/'Federalist2.eth Member Growth'!D28</f>
        <v>1.125</v>
      </c>
      <c r="E26" s="42">
        <f>'Payout Amount for Members'!E26/'Federalist2.eth Member Growth'!E28</f>
        <v>1.125</v>
      </c>
      <c r="F26" s="42">
        <f>'Payout Amount for Members'!F26/'Federalist2.eth Member Growth'!F28</f>
        <v>1.125</v>
      </c>
      <c r="G26" s="42">
        <f>'Payout Amount for Members'!G26/'Federalist2.eth Member Growth'!G28</f>
        <v>1.125</v>
      </c>
      <c r="H26" s="42">
        <f>'Payout Amount for Members'!H26/'Federalist2.eth Member Growth'!H28</f>
        <v>1.125</v>
      </c>
      <c r="I26" s="42">
        <f>'Payout Amount for Members'!I26/'Federalist2.eth Member Growth'!I28</f>
        <v>1.1249999999999998</v>
      </c>
      <c r="J26" s="42">
        <f>'Payout Amount for Members'!J26/'Federalist2.eth Member Growth'!J28</f>
        <v>1.125</v>
      </c>
      <c r="K26" s="42">
        <f>'Payout Amount for Members'!K26/'Federalist2.eth Member Growth'!K28</f>
        <v>1.125</v>
      </c>
    </row>
    <row r="27" spans="1:11" x14ac:dyDescent="0.2">
      <c r="A27" s="35">
        <v>45992</v>
      </c>
      <c r="B27" s="42">
        <f>'Payout Amount for Members'!B27/'Federalist2.eth Member Growth'!B29</f>
        <v>1.125</v>
      </c>
      <c r="C27" s="42">
        <f>'Payout Amount for Members'!C27/'Federalist2.eth Member Growth'!C29</f>
        <v>1.125</v>
      </c>
      <c r="D27" s="42">
        <f>'Payout Amount for Members'!D27/'Federalist2.eth Member Growth'!D29</f>
        <v>1.125</v>
      </c>
      <c r="E27" s="42">
        <f>'Payout Amount for Members'!E27/'Federalist2.eth Member Growth'!E29</f>
        <v>1.125</v>
      </c>
      <c r="F27" s="42">
        <f>'Payout Amount for Members'!F27/'Federalist2.eth Member Growth'!F29</f>
        <v>1.125</v>
      </c>
      <c r="G27" s="42">
        <f>'Payout Amount for Members'!G27/'Federalist2.eth Member Growth'!G29</f>
        <v>1.125</v>
      </c>
      <c r="H27" s="42">
        <f>'Payout Amount for Members'!H27/'Federalist2.eth Member Growth'!H29</f>
        <v>1.125</v>
      </c>
      <c r="I27" s="42">
        <f>'Payout Amount for Members'!I27/'Federalist2.eth Member Growth'!I29</f>
        <v>1.1249999999999998</v>
      </c>
      <c r="J27" s="42">
        <f>'Payout Amount for Members'!J27/'Federalist2.eth Member Growth'!J29</f>
        <v>1.125</v>
      </c>
      <c r="K27" s="42">
        <f>'Payout Amount for Members'!K27/'Federalist2.eth Member Growth'!K29</f>
        <v>1.125</v>
      </c>
    </row>
    <row r="28" spans="1:11" x14ac:dyDescent="0.2">
      <c r="A28" s="35">
        <v>46023</v>
      </c>
      <c r="B28" s="42">
        <f>'Payout Amount for Members'!B28/'Federalist2.eth Member Growth'!B30</f>
        <v>1.125</v>
      </c>
      <c r="C28" s="42">
        <f>'Payout Amount for Members'!C28/'Federalist2.eth Member Growth'!C30</f>
        <v>1.1249999999999998</v>
      </c>
      <c r="D28" s="42">
        <f>'Payout Amount for Members'!D28/'Federalist2.eth Member Growth'!D30</f>
        <v>1.125</v>
      </c>
      <c r="E28" s="42">
        <f>'Payout Amount for Members'!E28/'Federalist2.eth Member Growth'!E30</f>
        <v>1.1249999999999998</v>
      </c>
      <c r="F28" s="42">
        <f>'Payout Amount for Members'!F28/'Federalist2.eth Member Growth'!F30</f>
        <v>1.125</v>
      </c>
      <c r="G28" s="42">
        <f>'Payout Amount for Members'!G28/'Federalist2.eth Member Growth'!G30</f>
        <v>1.125</v>
      </c>
      <c r="H28" s="42">
        <f>'Payout Amount for Members'!H28/'Federalist2.eth Member Growth'!H30</f>
        <v>1.125</v>
      </c>
      <c r="I28" s="42">
        <f>'Payout Amount for Members'!I28/'Federalist2.eth Member Growth'!I30</f>
        <v>1.125</v>
      </c>
      <c r="J28" s="42">
        <f>'Payout Amount for Members'!J28/'Federalist2.eth Member Growth'!J30</f>
        <v>1.1249999999999998</v>
      </c>
      <c r="K28" s="42">
        <f>'Payout Amount for Members'!K28/'Federalist2.eth Member Growth'!K30</f>
        <v>1.125</v>
      </c>
    </row>
    <row r="29" spans="1:11" x14ac:dyDescent="0.2">
      <c r="A29" s="35">
        <v>46054</v>
      </c>
      <c r="B29" s="42">
        <f>'Payout Amount for Members'!B29/'Federalist2.eth Member Growth'!B31</f>
        <v>1.1249999999999998</v>
      </c>
      <c r="C29" s="42">
        <f>'Payout Amount for Members'!C29/'Federalist2.eth Member Growth'!C31</f>
        <v>1.125</v>
      </c>
      <c r="D29" s="42">
        <f>'Payout Amount for Members'!D29/'Federalist2.eth Member Growth'!D31</f>
        <v>1.125</v>
      </c>
      <c r="E29" s="42">
        <f>'Payout Amount for Members'!E29/'Federalist2.eth Member Growth'!E31</f>
        <v>1.125</v>
      </c>
      <c r="F29" s="42">
        <f>'Payout Amount for Members'!F29/'Federalist2.eth Member Growth'!F31</f>
        <v>1.125</v>
      </c>
      <c r="G29" s="42">
        <f>'Payout Amount for Members'!G29/'Federalist2.eth Member Growth'!G31</f>
        <v>1.125</v>
      </c>
      <c r="H29" s="42">
        <f>'Payout Amount for Members'!H29/'Federalist2.eth Member Growth'!H31</f>
        <v>1.125</v>
      </c>
      <c r="I29" s="42">
        <f>'Payout Amount for Members'!I29/'Federalist2.eth Member Growth'!I31</f>
        <v>1.125</v>
      </c>
      <c r="J29" s="42">
        <f>'Payout Amount for Members'!J29/'Federalist2.eth Member Growth'!J31</f>
        <v>1.1249999999999998</v>
      </c>
      <c r="K29" s="42">
        <f>'Payout Amount for Members'!K29/'Federalist2.eth Member Growth'!K31</f>
        <v>1.125</v>
      </c>
    </row>
    <row r="30" spans="1:11" x14ac:dyDescent="0.2">
      <c r="A30" s="35">
        <v>46082</v>
      </c>
      <c r="B30" s="42">
        <f>'Payout Amount for Members'!B30/'Federalist2.eth Member Growth'!B32</f>
        <v>1.125</v>
      </c>
      <c r="C30" s="42">
        <f>'Payout Amount for Members'!C30/'Federalist2.eth Member Growth'!C32</f>
        <v>1.125</v>
      </c>
      <c r="D30" s="42">
        <f>'Payout Amount for Members'!D30/'Federalist2.eth Member Growth'!D32</f>
        <v>1.125</v>
      </c>
      <c r="E30" s="42">
        <f>'Payout Amount for Members'!E30/'Federalist2.eth Member Growth'!E32</f>
        <v>1.1249999999999998</v>
      </c>
      <c r="F30" s="42">
        <f>'Payout Amount for Members'!F30/'Federalist2.eth Member Growth'!F32</f>
        <v>1.125</v>
      </c>
      <c r="G30" s="42">
        <f>'Payout Amount for Members'!G30/'Federalist2.eth Member Growth'!G32</f>
        <v>1.125</v>
      </c>
      <c r="H30" s="42">
        <f>'Payout Amount for Members'!H30/'Federalist2.eth Member Growth'!H32</f>
        <v>1.125</v>
      </c>
      <c r="I30" s="42">
        <f>'Payout Amount for Members'!I30/'Federalist2.eth Member Growth'!I32</f>
        <v>1.125</v>
      </c>
      <c r="J30" s="42">
        <f>'Payout Amount for Members'!J30/'Federalist2.eth Member Growth'!J32</f>
        <v>1.125</v>
      </c>
      <c r="K30" s="42">
        <f>'Payout Amount for Members'!K30/'Federalist2.eth Member Growth'!K32</f>
        <v>1.125</v>
      </c>
    </row>
    <row r="31" spans="1:11" x14ac:dyDescent="0.2">
      <c r="A31" s="35">
        <v>46113</v>
      </c>
      <c r="B31" s="42">
        <f>'Payout Amount for Members'!B31/'Federalist2.eth Member Growth'!B33</f>
        <v>1.125</v>
      </c>
      <c r="C31" s="42">
        <f>'Payout Amount for Members'!C31/'Federalist2.eth Member Growth'!C33</f>
        <v>1.125</v>
      </c>
      <c r="D31" s="42">
        <f>'Payout Amount for Members'!D31/'Federalist2.eth Member Growth'!D33</f>
        <v>1.125</v>
      </c>
      <c r="E31" s="42">
        <f>'Payout Amount for Members'!E31/'Federalist2.eth Member Growth'!E33</f>
        <v>1.125</v>
      </c>
      <c r="F31" s="42">
        <f>'Payout Amount for Members'!F31/'Federalist2.eth Member Growth'!F33</f>
        <v>1.125</v>
      </c>
      <c r="G31" s="42">
        <f>'Payout Amount for Members'!G31/'Federalist2.eth Member Growth'!G33</f>
        <v>1.125</v>
      </c>
      <c r="H31" s="42">
        <f>'Payout Amount for Members'!H31/'Federalist2.eth Member Growth'!H33</f>
        <v>1.125</v>
      </c>
      <c r="I31" s="42">
        <f>'Payout Amount for Members'!I31/'Federalist2.eth Member Growth'!I33</f>
        <v>1.125</v>
      </c>
      <c r="J31" s="42">
        <f>'Payout Amount for Members'!J31/'Federalist2.eth Member Growth'!J33</f>
        <v>1.125</v>
      </c>
      <c r="K31" s="42">
        <f>'Payout Amount for Members'!K31/'Federalist2.eth Member Growth'!K33</f>
        <v>1.125</v>
      </c>
    </row>
    <row r="32" spans="1:11" x14ac:dyDescent="0.2">
      <c r="A32" s="35">
        <v>46143</v>
      </c>
      <c r="B32" s="42">
        <f>'Payout Amount for Members'!B32/'Federalist2.eth Member Growth'!B34</f>
        <v>1.125</v>
      </c>
      <c r="C32" s="42">
        <f>'Payout Amount for Members'!C32/'Federalist2.eth Member Growth'!C34</f>
        <v>1.125</v>
      </c>
      <c r="D32" s="42">
        <f>'Payout Amount for Members'!D32/'Federalist2.eth Member Growth'!D34</f>
        <v>1.125</v>
      </c>
      <c r="E32" s="42">
        <f>'Payout Amount for Members'!E32/'Federalist2.eth Member Growth'!E34</f>
        <v>1.125</v>
      </c>
      <c r="F32" s="42">
        <f>'Payout Amount for Members'!F32/'Federalist2.eth Member Growth'!F34</f>
        <v>1.125</v>
      </c>
      <c r="G32" s="42">
        <f>'Payout Amount for Members'!G32/'Federalist2.eth Member Growth'!G34</f>
        <v>1.125</v>
      </c>
      <c r="H32" s="42">
        <f>'Payout Amount for Members'!H32/'Federalist2.eth Member Growth'!H34</f>
        <v>1.125</v>
      </c>
      <c r="I32" s="42">
        <f>'Payout Amount for Members'!I32/'Federalist2.eth Member Growth'!I34</f>
        <v>1.125</v>
      </c>
      <c r="J32" s="42">
        <f>'Payout Amount for Members'!J32/'Federalist2.eth Member Growth'!J34</f>
        <v>1.125</v>
      </c>
      <c r="K32" s="42">
        <f>'Payout Amount for Members'!K32/'Federalist2.eth Member Growth'!K34</f>
        <v>1.125</v>
      </c>
    </row>
    <row r="33" spans="1:11" x14ac:dyDescent="0.2">
      <c r="A33" s="35">
        <v>46174</v>
      </c>
      <c r="B33" s="42">
        <f>'Payout Amount for Members'!B33/'Federalist2.eth Member Growth'!B35</f>
        <v>1.125</v>
      </c>
      <c r="C33" s="42">
        <f>'Payout Amount for Members'!C33/'Federalist2.eth Member Growth'!C35</f>
        <v>1.125</v>
      </c>
      <c r="D33" s="42">
        <f>'Payout Amount for Members'!D33/'Federalist2.eth Member Growth'!D35</f>
        <v>1.125</v>
      </c>
      <c r="E33" s="42">
        <f>'Payout Amount for Members'!E33/'Federalist2.eth Member Growth'!E35</f>
        <v>1.1249999999999998</v>
      </c>
      <c r="F33" s="42">
        <f>'Payout Amount for Members'!F33/'Federalist2.eth Member Growth'!F35</f>
        <v>1.125</v>
      </c>
      <c r="G33" s="42">
        <f>'Payout Amount for Members'!G33/'Federalist2.eth Member Growth'!G35</f>
        <v>1.1249999999999998</v>
      </c>
      <c r="H33" s="42">
        <f>'Payout Amount for Members'!H33/'Federalist2.eth Member Growth'!H35</f>
        <v>1.1249999999999998</v>
      </c>
      <c r="I33" s="42">
        <f>'Payout Amount for Members'!I33/'Federalist2.eth Member Growth'!I35</f>
        <v>1.125</v>
      </c>
      <c r="J33" s="42">
        <f>'Payout Amount for Members'!J33/'Federalist2.eth Member Growth'!J35</f>
        <v>1.125</v>
      </c>
      <c r="K33" s="42">
        <f>'Payout Amount for Members'!K33/'Federalist2.eth Member Growth'!K35</f>
        <v>1.125</v>
      </c>
    </row>
    <row r="34" spans="1:11" x14ac:dyDescent="0.2">
      <c r="A34" s="35">
        <v>46204</v>
      </c>
      <c r="B34" s="42">
        <f>'Payout Amount for Members'!B34/'Federalist2.eth Member Growth'!B36</f>
        <v>1.125</v>
      </c>
      <c r="C34" s="42">
        <f>'Payout Amount for Members'!C34/'Federalist2.eth Member Growth'!C36</f>
        <v>1.125</v>
      </c>
      <c r="D34" s="42">
        <f>'Payout Amount for Members'!D34/'Federalist2.eth Member Growth'!D36</f>
        <v>1.1249999999999998</v>
      </c>
      <c r="E34" s="42">
        <f>'Payout Amount for Members'!E34/'Federalist2.eth Member Growth'!E36</f>
        <v>1.125</v>
      </c>
      <c r="F34" s="42">
        <f>'Payout Amount for Members'!F34/'Federalist2.eth Member Growth'!F36</f>
        <v>1.125</v>
      </c>
      <c r="G34" s="42">
        <f>'Payout Amount for Members'!G34/'Federalist2.eth Member Growth'!G36</f>
        <v>1.125</v>
      </c>
      <c r="H34" s="42">
        <f>'Payout Amount for Members'!H34/'Federalist2.eth Member Growth'!H36</f>
        <v>1.125</v>
      </c>
      <c r="I34" s="42">
        <f>'Payout Amount for Members'!I34/'Federalist2.eth Member Growth'!I36</f>
        <v>1.125</v>
      </c>
      <c r="J34" s="42">
        <f>'Payout Amount for Members'!J34/'Federalist2.eth Member Growth'!J36</f>
        <v>1.125</v>
      </c>
      <c r="K34" s="42">
        <f>'Payout Amount for Members'!K34/'Federalist2.eth Member Growth'!K36</f>
        <v>1.125</v>
      </c>
    </row>
    <row r="35" spans="1:11" x14ac:dyDescent="0.2">
      <c r="A35" s="35">
        <v>46235</v>
      </c>
      <c r="B35" s="42">
        <f>'Payout Amount for Members'!B35/'Federalist2.eth Member Growth'!B37</f>
        <v>1.125</v>
      </c>
      <c r="C35" s="42">
        <f>'Payout Amount for Members'!C35/'Federalist2.eth Member Growth'!C37</f>
        <v>1.125</v>
      </c>
      <c r="D35" s="42">
        <f>'Payout Amount for Members'!D35/'Federalist2.eth Member Growth'!D37</f>
        <v>1.125</v>
      </c>
      <c r="E35" s="42">
        <f>'Payout Amount for Members'!E35/'Federalist2.eth Member Growth'!E37</f>
        <v>1.1249999999999998</v>
      </c>
      <c r="F35" s="42">
        <f>'Payout Amount for Members'!F35/'Federalist2.eth Member Growth'!F37</f>
        <v>1.1249999999999998</v>
      </c>
      <c r="G35" s="42">
        <f>'Payout Amount for Members'!G35/'Federalist2.eth Member Growth'!G37</f>
        <v>1.125</v>
      </c>
      <c r="H35" s="42">
        <f>'Payout Amount for Members'!H35/'Federalist2.eth Member Growth'!H37</f>
        <v>1.125</v>
      </c>
      <c r="I35" s="42">
        <f>'Payout Amount for Members'!I35/'Federalist2.eth Member Growth'!I37</f>
        <v>1.125</v>
      </c>
      <c r="J35" s="42">
        <f>'Payout Amount for Members'!J35/'Federalist2.eth Member Growth'!J37</f>
        <v>1.125</v>
      </c>
      <c r="K35" s="42">
        <f>'Payout Amount for Members'!K35/'Federalist2.eth Member Growth'!K37</f>
        <v>1.125</v>
      </c>
    </row>
    <row r="36" spans="1:11" x14ac:dyDescent="0.2">
      <c r="A36" s="35">
        <v>46266</v>
      </c>
      <c r="B36" s="42">
        <f>'Payout Amount for Members'!B36/'Federalist2.eth Member Growth'!B38</f>
        <v>1.125</v>
      </c>
      <c r="C36" s="42">
        <f>'Payout Amount for Members'!C36/'Federalist2.eth Member Growth'!C38</f>
        <v>1.125</v>
      </c>
      <c r="D36" s="42">
        <f>'Payout Amount for Members'!D36/'Federalist2.eth Member Growth'!D38</f>
        <v>1.125</v>
      </c>
      <c r="E36" s="42">
        <f>'Payout Amount for Members'!E36/'Federalist2.eth Member Growth'!E38</f>
        <v>1.125</v>
      </c>
      <c r="F36" s="42">
        <f>'Payout Amount for Members'!F36/'Federalist2.eth Member Growth'!F38</f>
        <v>1.125</v>
      </c>
      <c r="G36" s="42">
        <f>'Payout Amount for Members'!G36/'Federalist2.eth Member Growth'!G38</f>
        <v>1.1249999999999998</v>
      </c>
      <c r="H36" s="42">
        <f>'Payout Amount for Members'!H36/'Federalist2.eth Member Growth'!H38</f>
        <v>1.125</v>
      </c>
      <c r="I36" s="42">
        <f>'Payout Amount for Members'!I36/'Federalist2.eth Member Growth'!I38</f>
        <v>1.125</v>
      </c>
      <c r="J36" s="42">
        <f>'Payout Amount for Members'!J36/'Federalist2.eth Member Growth'!J38</f>
        <v>1.125</v>
      </c>
      <c r="K36" s="42">
        <f>'Payout Amount for Members'!K36/'Federalist2.eth Member Growth'!K38</f>
        <v>1.125</v>
      </c>
    </row>
    <row r="37" spans="1:11" x14ac:dyDescent="0.2">
      <c r="A37" s="35">
        <v>46296</v>
      </c>
      <c r="B37" s="42">
        <f>'Payout Amount for Members'!B37/'Federalist2.eth Member Growth'!B39</f>
        <v>1.125</v>
      </c>
      <c r="C37" s="42">
        <f>'Payout Amount for Members'!C37/'Federalist2.eth Member Growth'!C39</f>
        <v>1.125</v>
      </c>
      <c r="D37" s="42">
        <f>'Payout Amount for Members'!D37/'Federalist2.eth Member Growth'!D39</f>
        <v>1.125</v>
      </c>
      <c r="E37" s="42">
        <f>'Payout Amount for Members'!E37/'Federalist2.eth Member Growth'!E39</f>
        <v>1.125</v>
      </c>
      <c r="F37" s="42">
        <f>'Payout Amount for Members'!F37/'Federalist2.eth Member Growth'!F39</f>
        <v>1.125</v>
      </c>
      <c r="G37" s="42">
        <f>'Payout Amount for Members'!G37/'Federalist2.eth Member Growth'!G39</f>
        <v>1.125</v>
      </c>
      <c r="H37" s="42">
        <f>'Payout Amount for Members'!H37/'Federalist2.eth Member Growth'!H39</f>
        <v>1.125</v>
      </c>
      <c r="I37" s="42">
        <f>'Payout Amount for Members'!I37/'Federalist2.eth Member Growth'!I39</f>
        <v>1.125</v>
      </c>
      <c r="J37" s="42">
        <f>'Payout Amount for Members'!J37/'Federalist2.eth Member Growth'!J39</f>
        <v>1.125</v>
      </c>
      <c r="K37" s="42">
        <f>'Payout Amount for Members'!K37/'Federalist2.eth Member Growth'!K39</f>
        <v>1.125</v>
      </c>
    </row>
    <row r="38" spans="1:11" x14ac:dyDescent="0.2">
      <c r="A38" s="35">
        <v>46327</v>
      </c>
      <c r="B38" s="42">
        <f>'Payout Amount for Members'!B38/'Federalist2.eth Member Growth'!B40</f>
        <v>1.125</v>
      </c>
      <c r="C38" s="42">
        <f>'Payout Amount for Members'!C38/'Federalist2.eth Member Growth'!C40</f>
        <v>1.125</v>
      </c>
      <c r="D38" s="42">
        <f>'Payout Amount for Members'!D38/'Federalist2.eth Member Growth'!D40</f>
        <v>1.125</v>
      </c>
      <c r="E38" s="42">
        <f>'Payout Amount for Members'!E38/'Federalist2.eth Member Growth'!E40</f>
        <v>1.125</v>
      </c>
      <c r="F38" s="42">
        <f>'Payout Amount for Members'!F38/'Federalist2.eth Member Growth'!F40</f>
        <v>1.1249999999999998</v>
      </c>
      <c r="G38" s="42">
        <f>'Payout Amount for Members'!G38/'Federalist2.eth Member Growth'!G40</f>
        <v>1.1249999999999998</v>
      </c>
      <c r="H38" s="42">
        <f>'Payout Amount for Members'!H38/'Federalist2.eth Member Growth'!H40</f>
        <v>1.125</v>
      </c>
      <c r="I38" s="42">
        <f>'Payout Amount for Members'!I38/'Federalist2.eth Member Growth'!I40</f>
        <v>1.125</v>
      </c>
      <c r="J38" s="42">
        <f>'Payout Amount for Members'!J38/'Federalist2.eth Member Growth'!J40</f>
        <v>1.125</v>
      </c>
      <c r="K38" s="42">
        <f>'Payout Amount for Members'!K38/'Federalist2.eth Member Growth'!K40</f>
        <v>1.125</v>
      </c>
    </row>
    <row r="39" spans="1:11" x14ac:dyDescent="0.2">
      <c r="A39" s="35">
        <v>46357</v>
      </c>
      <c r="B39" s="42">
        <f>'Payout Amount for Members'!B39/'Federalist2.eth Member Growth'!B41</f>
        <v>1.125</v>
      </c>
      <c r="C39" s="42">
        <f>'Payout Amount for Members'!C39/'Federalist2.eth Member Growth'!C41</f>
        <v>1.125</v>
      </c>
      <c r="D39" s="42">
        <f>'Payout Amount for Members'!D39/'Federalist2.eth Member Growth'!D41</f>
        <v>1.1249999999999998</v>
      </c>
      <c r="E39" s="42">
        <f>'Payout Amount for Members'!E39/'Federalist2.eth Member Growth'!E41</f>
        <v>1.125</v>
      </c>
      <c r="F39" s="42">
        <f>'Payout Amount for Members'!F39/'Federalist2.eth Member Growth'!F41</f>
        <v>1.1249999999999998</v>
      </c>
      <c r="G39" s="42">
        <f>'Payout Amount for Members'!G39/'Federalist2.eth Member Growth'!G41</f>
        <v>1.125</v>
      </c>
      <c r="H39" s="42">
        <f>'Payout Amount for Members'!H39/'Federalist2.eth Member Growth'!H41</f>
        <v>1.125</v>
      </c>
      <c r="I39" s="42">
        <f>'Payout Amount for Members'!I39/'Federalist2.eth Member Growth'!I41</f>
        <v>1.125</v>
      </c>
      <c r="J39" s="42">
        <f>'Payout Amount for Members'!J39/'Federalist2.eth Member Growth'!J41</f>
        <v>1.125</v>
      </c>
      <c r="K39" s="42">
        <f>'Payout Amount for Members'!K39/'Federalist2.eth Member Growth'!K41</f>
        <v>1.125</v>
      </c>
    </row>
    <row r="40" spans="1:11" x14ac:dyDescent="0.2">
      <c r="A40" s="35">
        <v>46388</v>
      </c>
      <c r="B40" s="42">
        <f>'Payout Amount for Members'!B40/'Federalist2.eth Member Growth'!B42</f>
        <v>1.125</v>
      </c>
      <c r="C40" s="42">
        <f>'Payout Amount for Members'!C40/'Federalist2.eth Member Growth'!C42</f>
        <v>1.125</v>
      </c>
      <c r="D40" s="42">
        <f>'Payout Amount for Members'!D40/'Federalist2.eth Member Growth'!D42</f>
        <v>1.125</v>
      </c>
      <c r="E40" s="42">
        <f>'Payout Amount for Members'!E40/'Federalist2.eth Member Growth'!E42</f>
        <v>1.125</v>
      </c>
      <c r="F40" s="42">
        <f>'Payout Amount for Members'!F40/'Federalist2.eth Member Growth'!F42</f>
        <v>1.125</v>
      </c>
      <c r="G40" s="42">
        <f>'Payout Amount for Members'!G40/'Federalist2.eth Member Growth'!G42</f>
        <v>1.125</v>
      </c>
      <c r="H40" s="42">
        <f>'Payout Amount for Members'!H40/'Federalist2.eth Member Growth'!H42</f>
        <v>1.125</v>
      </c>
      <c r="I40" s="42">
        <f>'Payout Amount for Members'!I40/'Federalist2.eth Member Growth'!I42</f>
        <v>1.125</v>
      </c>
      <c r="J40" s="42">
        <f>'Payout Amount for Members'!J40/'Federalist2.eth Member Growth'!J42</f>
        <v>1.125</v>
      </c>
      <c r="K40" s="42">
        <f>'Payout Amount for Members'!K40/'Federalist2.eth Member Growth'!K42</f>
        <v>1.125</v>
      </c>
    </row>
    <row r="41" spans="1:11" x14ac:dyDescent="0.2">
      <c r="A41" s="35">
        <v>46419</v>
      </c>
      <c r="B41" s="42">
        <f>'Payout Amount for Members'!B41/'Federalist2.eth Member Growth'!B43</f>
        <v>1.125</v>
      </c>
      <c r="C41" s="42">
        <f>'Payout Amount for Members'!C41/'Federalist2.eth Member Growth'!C43</f>
        <v>1.125</v>
      </c>
      <c r="D41" s="42">
        <f>'Payout Amount for Members'!D41/'Federalist2.eth Member Growth'!D43</f>
        <v>1.125</v>
      </c>
      <c r="E41" s="42">
        <f>'Payout Amount for Members'!E41/'Federalist2.eth Member Growth'!E43</f>
        <v>1.125</v>
      </c>
      <c r="F41" s="42">
        <f>'Payout Amount for Members'!F41/'Federalist2.eth Member Growth'!F43</f>
        <v>1.125</v>
      </c>
      <c r="G41" s="42">
        <f>'Payout Amount for Members'!G41/'Federalist2.eth Member Growth'!G43</f>
        <v>1.125</v>
      </c>
      <c r="H41" s="42">
        <f>'Payout Amount for Members'!H41/'Federalist2.eth Member Growth'!H43</f>
        <v>1.125</v>
      </c>
      <c r="I41" s="42">
        <f>'Payout Amount for Members'!I41/'Federalist2.eth Member Growth'!I43</f>
        <v>1.125</v>
      </c>
      <c r="J41" s="42">
        <f>'Payout Amount for Members'!J41/'Federalist2.eth Member Growth'!J43</f>
        <v>1.125</v>
      </c>
      <c r="K41" s="42">
        <f>'Payout Amount for Members'!K41/'Federalist2.eth Member Growth'!K43</f>
        <v>1.125</v>
      </c>
    </row>
    <row r="42" spans="1:11" x14ac:dyDescent="0.2">
      <c r="A42" s="35">
        <v>46447</v>
      </c>
      <c r="B42" s="42">
        <f>'Payout Amount for Members'!B42/'Federalist2.eth Member Growth'!B44</f>
        <v>1.125</v>
      </c>
      <c r="C42" s="42">
        <f>'Payout Amount for Members'!C42/'Federalist2.eth Member Growth'!C44</f>
        <v>1.125</v>
      </c>
      <c r="D42" s="42">
        <f>'Payout Amount for Members'!D42/'Federalist2.eth Member Growth'!D44</f>
        <v>1.125</v>
      </c>
      <c r="E42" s="42">
        <f>'Payout Amount for Members'!E42/'Federalist2.eth Member Growth'!E44</f>
        <v>1.125</v>
      </c>
      <c r="F42" s="42">
        <f>'Payout Amount for Members'!F42/'Federalist2.eth Member Growth'!F44</f>
        <v>1.1249999999999998</v>
      </c>
      <c r="G42" s="42">
        <f>'Payout Amount for Members'!G42/'Federalist2.eth Member Growth'!G44</f>
        <v>1.1249999999999998</v>
      </c>
      <c r="H42" s="42">
        <f>'Payout Amount for Members'!H42/'Federalist2.eth Member Growth'!H44</f>
        <v>1.1249999999999998</v>
      </c>
      <c r="I42" s="42">
        <f>'Payout Amount for Members'!I42/'Federalist2.eth Member Growth'!I44</f>
        <v>1.125</v>
      </c>
      <c r="J42" s="42">
        <f>'Payout Amount for Members'!J42/'Federalist2.eth Member Growth'!J44</f>
        <v>1.125</v>
      </c>
      <c r="K42" s="42">
        <f>'Payout Amount for Members'!K42/'Federalist2.eth Member Growth'!K44</f>
        <v>1.125</v>
      </c>
    </row>
    <row r="43" spans="1:11" x14ac:dyDescent="0.2">
      <c r="A43" s="35">
        <v>46478</v>
      </c>
      <c r="B43" s="42">
        <f>'Payout Amount for Members'!B43/'Federalist2.eth Member Growth'!B45</f>
        <v>1.1249999999999998</v>
      </c>
      <c r="C43" s="42">
        <f>'Payout Amount for Members'!C43/'Federalist2.eth Member Growth'!C45</f>
        <v>1.125</v>
      </c>
      <c r="D43" s="42">
        <f>'Payout Amount for Members'!D43/'Federalist2.eth Member Growth'!D45</f>
        <v>1.125</v>
      </c>
      <c r="E43" s="42">
        <f>'Payout Amount for Members'!E43/'Federalist2.eth Member Growth'!E45</f>
        <v>1.125</v>
      </c>
      <c r="F43" s="42">
        <f>'Payout Amount for Members'!F43/'Federalist2.eth Member Growth'!F45</f>
        <v>1.125</v>
      </c>
      <c r="G43" s="42">
        <f>'Payout Amount for Members'!G43/'Federalist2.eth Member Growth'!G45</f>
        <v>1.125</v>
      </c>
      <c r="H43" s="42">
        <f>'Payout Amount for Members'!H43/'Federalist2.eth Member Growth'!H45</f>
        <v>1.125</v>
      </c>
      <c r="I43" s="42">
        <f>'Payout Amount for Members'!I43/'Federalist2.eth Member Growth'!I45</f>
        <v>1.125</v>
      </c>
      <c r="J43" s="42">
        <f>'Payout Amount for Members'!J43/'Federalist2.eth Member Growth'!J45</f>
        <v>1.125</v>
      </c>
      <c r="K43" s="42">
        <f>'Payout Amount for Members'!K43/'Federalist2.eth Member Growth'!K45</f>
        <v>1.125</v>
      </c>
    </row>
    <row r="44" spans="1:11" x14ac:dyDescent="0.2">
      <c r="A44" s="35">
        <v>46508</v>
      </c>
      <c r="B44" s="42">
        <f>'Payout Amount for Members'!B44/'Federalist2.eth Member Growth'!B46</f>
        <v>1.1249999999999998</v>
      </c>
      <c r="C44" s="42">
        <f>'Payout Amount for Members'!C44/'Federalist2.eth Member Growth'!C46</f>
        <v>1.125</v>
      </c>
      <c r="D44" s="42">
        <f>'Payout Amount for Members'!D44/'Federalist2.eth Member Growth'!D46</f>
        <v>1.125</v>
      </c>
      <c r="E44" s="42">
        <f>'Payout Amount for Members'!E44/'Federalist2.eth Member Growth'!E46</f>
        <v>1.125</v>
      </c>
      <c r="F44" s="42">
        <f>'Payout Amount for Members'!F44/'Federalist2.eth Member Growth'!F46</f>
        <v>1.1249999999999998</v>
      </c>
      <c r="G44" s="42">
        <f>'Payout Amount for Members'!G44/'Federalist2.eth Member Growth'!G46</f>
        <v>1.125</v>
      </c>
      <c r="H44" s="42">
        <f>'Payout Amount for Members'!H44/'Federalist2.eth Member Growth'!H46</f>
        <v>1.125</v>
      </c>
      <c r="I44" s="42">
        <f>'Payout Amount for Members'!I44/'Federalist2.eth Member Growth'!I46</f>
        <v>1.125</v>
      </c>
      <c r="J44" s="42">
        <f>'Payout Amount for Members'!J44/'Federalist2.eth Member Growth'!J46</f>
        <v>1.125</v>
      </c>
      <c r="K44" s="42">
        <f>'Payout Amount for Members'!K44/'Federalist2.eth Member Growth'!K46</f>
        <v>1.125</v>
      </c>
    </row>
    <row r="45" spans="1:11" x14ac:dyDescent="0.2">
      <c r="A45" s="35">
        <v>46539</v>
      </c>
      <c r="B45" s="42">
        <f>'Payout Amount for Members'!B45/'Federalist2.eth Member Growth'!B47</f>
        <v>1.125</v>
      </c>
      <c r="C45" s="42">
        <f>'Payout Amount for Members'!C45/'Federalist2.eth Member Growth'!C47</f>
        <v>1.1249999999999998</v>
      </c>
      <c r="D45" s="42">
        <f>'Payout Amount for Members'!D45/'Federalist2.eth Member Growth'!D47</f>
        <v>1.125</v>
      </c>
      <c r="E45" s="42">
        <f>'Payout Amount for Members'!E45/'Federalist2.eth Member Growth'!E47</f>
        <v>1.125</v>
      </c>
      <c r="F45" s="42">
        <f>'Payout Amount for Members'!F45/'Federalist2.eth Member Growth'!F47</f>
        <v>1.125</v>
      </c>
      <c r="G45" s="42">
        <f>'Payout Amount for Members'!G45/'Federalist2.eth Member Growth'!G47</f>
        <v>1.125</v>
      </c>
      <c r="H45" s="42">
        <f>'Payout Amount for Members'!H45/'Federalist2.eth Member Growth'!H47</f>
        <v>1.125</v>
      </c>
      <c r="I45" s="42">
        <f>'Payout Amount for Members'!I45/'Federalist2.eth Member Growth'!I47</f>
        <v>1.125</v>
      </c>
      <c r="J45" s="42">
        <f>'Payout Amount for Members'!J45/'Federalist2.eth Member Growth'!J47</f>
        <v>1.125</v>
      </c>
      <c r="K45" s="42">
        <f>'Payout Amount for Members'!K45/'Federalist2.eth Member Growth'!K47</f>
        <v>1.125</v>
      </c>
    </row>
    <row r="46" spans="1:11" x14ac:dyDescent="0.2">
      <c r="A46" s="35">
        <v>46569</v>
      </c>
      <c r="B46" s="42">
        <f>'Payout Amount for Members'!B46/'Federalist2.eth Member Growth'!B48</f>
        <v>1.125</v>
      </c>
      <c r="C46" s="42">
        <f>'Payout Amount for Members'!C46/'Federalist2.eth Member Growth'!C48</f>
        <v>1.125</v>
      </c>
      <c r="D46" s="42">
        <f>'Payout Amount for Members'!D46/'Federalist2.eth Member Growth'!D48</f>
        <v>1.125</v>
      </c>
      <c r="E46" s="42">
        <f>'Payout Amount for Members'!E46/'Federalist2.eth Member Growth'!E48</f>
        <v>1.125</v>
      </c>
      <c r="F46" s="42">
        <f>'Payout Amount for Members'!F46/'Federalist2.eth Member Growth'!F48</f>
        <v>1.125</v>
      </c>
      <c r="G46" s="42">
        <f>'Payout Amount for Members'!G46/'Federalist2.eth Member Growth'!G48</f>
        <v>1.125</v>
      </c>
      <c r="H46" s="42">
        <f>'Payout Amount for Members'!H46/'Federalist2.eth Member Growth'!H48</f>
        <v>1.1249999999999998</v>
      </c>
      <c r="I46" s="42">
        <f>'Payout Amount for Members'!I46/'Federalist2.eth Member Growth'!I48</f>
        <v>1.125</v>
      </c>
      <c r="J46" s="42">
        <f>'Payout Amount for Members'!J46/'Federalist2.eth Member Growth'!J48</f>
        <v>1.125</v>
      </c>
      <c r="K46" s="42">
        <f>'Payout Amount for Members'!K46/'Federalist2.eth Member Growth'!K48</f>
        <v>1.125</v>
      </c>
    </row>
    <row r="47" spans="1:11" x14ac:dyDescent="0.2">
      <c r="A47" s="35">
        <v>46600</v>
      </c>
      <c r="B47" s="42">
        <f>'Payout Amount for Members'!B47/'Federalist2.eth Member Growth'!B49</f>
        <v>1.125</v>
      </c>
      <c r="C47" s="42">
        <f>'Payout Amount for Members'!C47/'Federalist2.eth Member Growth'!C49</f>
        <v>1.125</v>
      </c>
      <c r="D47" s="42">
        <f>'Payout Amount for Members'!D47/'Federalist2.eth Member Growth'!D49</f>
        <v>1.125</v>
      </c>
      <c r="E47" s="42">
        <f>'Payout Amount for Members'!E47/'Federalist2.eth Member Growth'!E49</f>
        <v>1.125</v>
      </c>
      <c r="F47" s="42">
        <f>'Payout Amount for Members'!F47/'Federalist2.eth Member Growth'!F49</f>
        <v>1.125</v>
      </c>
      <c r="G47" s="42">
        <f>'Payout Amount for Members'!G47/'Federalist2.eth Member Growth'!G49</f>
        <v>1.1249999999999998</v>
      </c>
      <c r="H47" s="42">
        <f>'Payout Amount for Members'!H47/'Federalist2.eth Member Growth'!H49</f>
        <v>1.125</v>
      </c>
      <c r="I47" s="42">
        <f>'Payout Amount for Members'!I47/'Federalist2.eth Member Growth'!I49</f>
        <v>1.125</v>
      </c>
      <c r="J47" s="42">
        <f>'Payout Amount for Members'!J47/'Federalist2.eth Member Growth'!J49</f>
        <v>1.125</v>
      </c>
      <c r="K47" s="42">
        <f>'Payout Amount for Members'!K47/'Federalist2.eth Member Growth'!K49</f>
        <v>1.125</v>
      </c>
    </row>
    <row r="48" spans="1:11" x14ac:dyDescent="0.2">
      <c r="A48" s="35">
        <v>46631</v>
      </c>
      <c r="B48" s="42">
        <f>'Payout Amount for Members'!B48/'Federalist2.eth Member Growth'!B50</f>
        <v>1.125</v>
      </c>
      <c r="C48" s="42">
        <f>'Payout Amount for Members'!C48/'Federalist2.eth Member Growth'!C50</f>
        <v>1.1249999999999998</v>
      </c>
      <c r="D48" s="42">
        <f>'Payout Amount for Members'!D48/'Federalist2.eth Member Growth'!D50</f>
        <v>1.125</v>
      </c>
      <c r="E48" s="42">
        <f>'Payout Amount for Members'!E48/'Federalist2.eth Member Growth'!E50</f>
        <v>1.125</v>
      </c>
      <c r="F48" s="42">
        <f>'Payout Amount for Members'!F48/'Federalist2.eth Member Growth'!F50</f>
        <v>1.125</v>
      </c>
      <c r="G48" s="42">
        <f>'Payout Amount for Members'!G48/'Federalist2.eth Member Growth'!G50</f>
        <v>1.125</v>
      </c>
      <c r="H48" s="42">
        <f>'Payout Amount for Members'!H48/'Federalist2.eth Member Growth'!H50</f>
        <v>1.125</v>
      </c>
      <c r="I48" s="42">
        <f>'Payout Amount for Members'!I48/'Federalist2.eth Member Growth'!I50</f>
        <v>1.125</v>
      </c>
      <c r="J48" s="42">
        <f>'Payout Amount for Members'!J48/'Federalist2.eth Member Growth'!J50</f>
        <v>1.125</v>
      </c>
      <c r="K48" s="42">
        <f>'Payout Amount for Members'!K48/'Federalist2.eth Member Growth'!K50</f>
        <v>1.125</v>
      </c>
    </row>
    <row r="49" spans="1:11" x14ac:dyDescent="0.2">
      <c r="A49" s="35">
        <v>46661</v>
      </c>
      <c r="B49" s="42">
        <f>'Payout Amount for Members'!B49/'Federalist2.eth Member Growth'!B51</f>
        <v>1.1250000000000002</v>
      </c>
      <c r="C49" s="42">
        <f>'Payout Amount for Members'!C49/'Federalist2.eth Member Growth'!C51</f>
        <v>1.125</v>
      </c>
      <c r="D49" s="42">
        <f>'Payout Amount for Members'!D49/'Federalist2.eth Member Growth'!D51</f>
        <v>1.125</v>
      </c>
      <c r="E49" s="42">
        <f>'Payout Amount for Members'!E49/'Federalist2.eth Member Growth'!E51</f>
        <v>1.125</v>
      </c>
      <c r="F49" s="42">
        <f>'Payout Amount for Members'!F49/'Federalist2.eth Member Growth'!F51</f>
        <v>1.1249999999999998</v>
      </c>
      <c r="G49" s="42">
        <f>'Payout Amount for Members'!G49/'Federalist2.eth Member Growth'!G51</f>
        <v>1.125</v>
      </c>
      <c r="H49" s="42">
        <f>'Payout Amount for Members'!H49/'Federalist2.eth Member Growth'!H51</f>
        <v>1.1249999999999998</v>
      </c>
      <c r="I49" s="42">
        <f>'Payout Amount for Members'!I49/'Federalist2.eth Member Growth'!I51</f>
        <v>1.125</v>
      </c>
      <c r="J49" s="42">
        <f>'Payout Amount for Members'!J49/'Federalist2.eth Member Growth'!J51</f>
        <v>1.1249999999999998</v>
      </c>
      <c r="K49" s="42">
        <f>'Payout Amount for Members'!K49/'Federalist2.eth Member Growth'!K51</f>
        <v>1.125</v>
      </c>
    </row>
    <row r="50" spans="1:11" x14ac:dyDescent="0.2">
      <c r="A50" s="35">
        <v>46692</v>
      </c>
      <c r="B50" s="42">
        <f>'Payout Amount for Members'!B50/'Federalist2.eth Member Growth'!B52</f>
        <v>1.125</v>
      </c>
      <c r="C50" s="42">
        <f>'Payout Amount for Members'!C50/'Federalist2.eth Member Growth'!C52</f>
        <v>1.125</v>
      </c>
      <c r="D50" s="42">
        <f>'Payout Amount for Members'!D50/'Federalist2.eth Member Growth'!D52</f>
        <v>1.125</v>
      </c>
      <c r="E50" s="42">
        <f>'Payout Amount for Members'!E50/'Federalist2.eth Member Growth'!E52</f>
        <v>1.125</v>
      </c>
      <c r="F50" s="42">
        <f>'Payout Amount for Members'!F50/'Federalist2.eth Member Growth'!F52</f>
        <v>1.125</v>
      </c>
      <c r="G50" s="42">
        <f>'Payout Amount for Members'!G50/'Federalist2.eth Member Growth'!G52</f>
        <v>1.1249999999999998</v>
      </c>
      <c r="H50" s="42">
        <f>'Payout Amount for Members'!H50/'Federalist2.eth Member Growth'!H52</f>
        <v>1.125</v>
      </c>
      <c r="I50" s="42">
        <f>'Payout Amount for Members'!I50/'Federalist2.eth Member Growth'!I52</f>
        <v>1.125</v>
      </c>
      <c r="J50" s="42">
        <f>'Payout Amount for Members'!J50/'Federalist2.eth Member Growth'!J52</f>
        <v>1.125</v>
      </c>
      <c r="K50" s="42">
        <f>'Payout Amount for Members'!K50/'Federalist2.eth Member Growth'!K52</f>
        <v>1.125</v>
      </c>
    </row>
    <row r="51" spans="1:11" x14ac:dyDescent="0.2">
      <c r="A51" s="35">
        <v>46722</v>
      </c>
      <c r="B51" s="42">
        <f>'Payout Amount for Members'!B51/'Federalist2.eth Member Growth'!B53</f>
        <v>1.1249999999999998</v>
      </c>
      <c r="C51" s="42">
        <f>'Payout Amount for Members'!C51/'Federalist2.eth Member Growth'!C53</f>
        <v>1.125</v>
      </c>
      <c r="D51" s="42">
        <f>'Payout Amount for Members'!D51/'Federalist2.eth Member Growth'!D53</f>
        <v>1.125</v>
      </c>
      <c r="E51" s="42">
        <f>'Payout Amount for Members'!E51/'Federalist2.eth Member Growth'!E53</f>
        <v>1.125</v>
      </c>
      <c r="F51" s="42">
        <f>'Payout Amount for Members'!F51/'Federalist2.eth Member Growth'!F53</f>
        <v>1.125</v>
      </c>
      <c r="G51" s="42">
        <f>'Payout Amount for Members'!G51/'Federalist2.eth Member Growth'!G53</f>
        <v>1.125</v>
      </c>
      <c r="H51" s="42">
        <f>'Payout Amount for Members'!H51/'Federalist2.eth Member Growth'!H53</f>
        <v>1.125</v>
      </c>
      <c r="I51" s="42">
        <f>'Payout Amount for Members'!I51/'Federalist2.eth Member Growth'!I53</f>
        <v>1.125</v>
      </c>
      <c r="J51" s="42">
        <f>'Payout Amount for Members'!J51/'Federalist2.eth Member Growth'!J53</f>
        <v>1.125</v>
      </c>
      <c r="K51" s="42">
        <f>'Payout Amount for Members'!K51/'Federalist2.eth Member Growth'!K53</f>
        <v>1.125</v>
      </c>
    </row>
    <row r="52" spans="1:11" x14ac:dyDescent="0.2">
      <c r="A52" s="35">
        <v>46753</v>
      </c>
      <c r="B52" s="42">
        <f>'Payout Amount for Members'!B52/'Federalist2.eth Member Growth'!B54</f>
        <v>1.125</v>
      </c>
      <c r="C52" s="42">
        <f>'Payout Amount for Members'!C52/'Federalist2.eth Member Growth'!C54</f>
        <v>1.125</v>
      </c>
      <c r="D52" s="42">
        <f>'Payout Amount for Members'!D52/'Federalist2.eth Member Growth'!D54</f>
        <v>1.125</v>
      </c>
      <c r="E52" s="42">
        <f>'Payout Amount for Members'!E52/'Federalist2.eth Member Growth'!E54</f>
        <v>1.125</v>
      </c>
      <c r="F52" s="42">
        <f>'Payout Amount for Members'!F52/'Federalist2.eth Member Growth'!F54</f>
        <v>1.1249999999999998</v>
      </c>
      <c r="G52" s="42">
        <f>'Payout Amount for Members'!G52/'Federalist2.eth Member Growth'!G54</f>
        <v>1.1249999999999998</v>
      </c>
      <c r="H52" s="42">
        <f>'Payout Amount for Members'!H52/'Federalist2.eth Member Growth'!H54</f>
        <v>1.1249999999999998</v>
      </c>
      <c r="I52" s="42">
        <f>'Payout Amount for Members'!I52/'Federalist2.eth Member Growth'!I54</f>
        <v>1.125</v>
      </c>
      <c r="J52" s="42">
        <f>'Payout Amount for Members'!J52/'Federalist2.eth Member Growth'!J54</f>
        <v>1.125</v>
      </c>
      <c r="K52" s="42">
        <f>'Payout Amount for Members'!K52/'Federalist2.eth Member Growth'!K54</f>
        <v>1.125</v>
      </c>
    </row>
    <row r="53" spans="1:11" x14ac:dyDescent="0.2">
      <c r="A53" s="35">
        <v>46784</v>
      </c>
      <c r="B53" s="42">
        <f>'Payout Amount for Members'!B53/'Federalist2.eth Member Growth'!B55</f>
        <v>1.125</v>
      </c>
      <c r="C53" s="42">
        <f>'Payout Amount for Members'!C53/'Federalist2.eth Member Growth'!C55</f>
        <v>1.1249999999999998</v>
      </c>
      <c r="D53" s="42">
        <f>'Payout Amount for Members'!D53/'Federalist2.eth Member Growth'!D55</f>
        <v>1.125</v>
      </c>
      <c r="E53" s="42">
        <f>'Payout Amount for Members'!E53/'Federalist2.eth Member Growth'!E55</f>
        <v>1.125</v>
      </c>
      <c r="F53" s="42">
        <f>'Payout Amount for Members'!F53/'Federalist2.eth Member Growth'!F55</f>
        <v>1.125</v>
      </c>
      <c r="G53" s="42">
        <f>'Payout Amount for Members'!G53/'Federalist2.eth Member Growth'!G55</f>
        <v>1.125</v>
      </c>
      <c r="H53" s="42">
        <f>'Payout Amount for Members'!H53/'Federalist2.eth Member Growth'!H55</f>
        <v>1.125</v>
      </c>
      <c r="I53" s="42">
        <f>'Payout Amount for Members'!I53/'Federalist2.eth Member Growth'!I55</f>
        <v>1.1249999999999998</v>
      </c>
      <c r="J53" s="42">
        <f>'Payout Amount for Members'!J53/'Federalist2.eth Member Growth'!J55</f>
        <v>1.125</v>
      </c>
      <c r="K53" s="42">
        <f>'Payout Amount for Members'!K53/'Federalist2.eth Member Growth'!K55</f>
        <v>1.125</v>
      </c>
    </row>
    <row r="54" spans="1:11" x14ac:dyDescent="0.2">
      <c r="A54" s="35">
        <v>46813</v>
      </c>
      <c r="B54" s="42">
        <f>'Payout Amount for Members'!B54/'Federalist2.eth Member Growth'!B56</f>
        <v>1.125</v>
      </c>
      <c r="C54" s="42">
        <f>'Payout Amount for Members'!C54/'Federalist2.eth Member Growth'!C56</f>
        <v>1.125</v>
      </c>
      <c r="D54" s="42">
        <f>'Payout Amount for Members'!D54/'Federalist2.eth Member Growth'!D56</f>
        <v>1.1249999999999998</v>
      </c>
      <c r="E54" s="42">
        <f>'Payout Amount for Members'!E54/'Federalist2.eth Member Growth'!E56</f>
        <v>1.125</v>
      </c>
      <c r="F54" s="42">
        <f>'Payout Amount for Members'!F54/'Federalist2.eth Member Growth'!F56</f>
        <v>1.1249999999999998</v>
      </c>
      <c r="G54" s="42">
        <f>'Payout Amount for Members'!G54/'Federalist2.eth Member Growth'!G56</f>
        <v>1.125</v>
      </c>
      <c r="H54" s="42">
        <f>'Payout Amount for Members'!H54/'Federalist2.eth Member Growth'!H56</f>
        <v>1.125</v>
      </c>
      <c r="I54" s="42">
        <f>'Payout Amount for Members'!I54/'Federalist2.eth Member Growth'!I56</f>
        <v>1.1249999999999998</v>
      </c>
      <c r="J54" s="42">
        <f>'Payout Amount for Members'!J54/'Federalist2.eth Member Growth'!J56</f>
        <v>1.125</v>
      </c>
      <c r="K54" s="42">
        <f>'Payout Amount for Members'!K54/'Federalist2.eth Member Growth'!K56</f>
        <v>1.125</v>
      </c>
    </row>
    <row r="55" spans="1:11" x14ac:dyDescent="0.2">
      <c r="A55" s="35">
        <v>46844</v>
      </c>
      <c r="B55" s="42">
        <f>'Payout Amount for Members'!B55/'Federalist2.eth Member Growth'!B57</f>
        <v>1.125</v>
      </c>
      <c r="C55" s="42">
        <f>'Payout Amount for Members'!C55/'Federalist2.eth Member Growth'!C57</f>
        <v>1.1249999999999998</v>
      </c>
      <c r="D55" s="42">
        <f>'Payout Amount for Members'!D55/'Federalist2.eth Member Growth'!D57</f>
        <v>1.125</v>
      </c>
      <c r="E55" s="42">
        <f>'Payout Amount for Members'!E55/'Federalist2.eth Member Growth'!E57</f>
        <v>1.125</v>
      </c>
      <c r="F55" s="42">
        <f>'Payout Amount for Members'!F55/'Federalist2.eth Member Growth'!F57</f>
        <v>1.125</v>
      </c>
      <c r="G55" s="42">
        <f>'Payout Amount for Members'!G55/'Federalist2.eth Member Growth'!G57</f>
        <v>1.125</v>
      </c>
      <c r="H55" s="42">
        <f>'Payout Amount for Members'!H55/'Federalist2.eth Member Growth'!H57</f>
        <v>1.125</v>
      </c>
      <c r="I55" s="42">
        <f>'Payout Amount for Members'!I55/'Federalist2.eth Member Growth'!I57</f>
        <v>1.125</v>
      </c>
      <c r="J55" s="42">
        <f>'Payout Amount for Members'!J55/'Federalist2.eth Member Growth'!J57</f>
        <v>1.125</v>
      </c>
      <c r="K55" s="42">
        <f>'Payout Amount for Members'!K55/'Federalist2.eth Member Growth'!K57</f>
        <v>1.125</v>
      </c>
    </row>
    <row r="56" spans="1:11" x14ac:dyDescent="0.2">
      <c r="A56" s="35">
        <v>46874</v>
      </c>
      <c r="B56" s="42">
        <f>'Payout Amount for Members'!B56/'Federalist2.eth Member Growth'!B58</f>
        <v>1.125</v>
      </c>
      <c r="C56" s="42">
        <f>'Payout Amount for Members'!C56/'Federalist2.eth Member Growth'!C58</f>
        <v>1.125</v>
      </c>
      <c r="D56" s="42">
        <f>'Payout Amount for Members'!D56/'Federalist2.eth Member Growth'!D58</f>
        <v>1.1249999999999998</v>
      </c>
      <c r="E56" s="42">
        <f>'Payout Amount for Members'!E56/'Federalist2.eth Member Growth'!E58</f>
        <v>1.125</v>
      </c>
      <c r="F56" s="42">
        <f>'Payout Amount for Members'!F56/'Federalist2.eth Member Growth'!F58</f>
        <v>1.125</v>
      </c>
      <c r="G56" s="42">
        <f>'Payout Amount for Members'!G56/'Federalist2.eth Member Growth'!G58</f>
        <v>1.125</v>
      </c>
      <c r="H56" s="42">
        <f>'Payout Amount for Members'!H56/'Federalist2.eth Member Growth'!H58</f>
        <v>1.125</v>
      </c>
      <c r="I56" s="42">
        <f>'Payout Amount for Members'!I56/'Federalist2.eth Member Growth'!I58</f>
        <v>1.125</v>
      </c>
      <c r="J56" s="42">
        <f>'Payout Amount for Members'!J56/'Federalist2.eth Member Growth'!J58</f>
        <v>1.125</v>
      </c>
      <c r="K56" s="42">
        <f>'Payout Amount for Members'!K56/'Federalist2.eth Member Growth'!K58</f>
        <v>1.125</v>
      </c>
    </row>
    <row r="57" spans="1:11" x14ac:dyDescent="0.2">
      <c r="A57" s="35">
        <v>46905</v>
      </c>
      <c r="B57" s="42">
        <f>'Payout Amount for Members'!B57/'Federalist2.eth Member Growth'!B59</f>
        <v>1.1249999999999998</v>
      </c>
      <c r="C57" s="42">
        <f>'Payout Amount for Members'!C57/'Federalist2.eth Member Growth'!C59</f>
        <v>1.125</v>
      </c>
      <c r="D57" s="42">
        <f>'Payout Amount for Members'!D57/'Federalist2.eth Member Growth'!D59</f>
        <v>1.125</v>
      </c>
      <c r="E57" s="42">
        <f>'Payout Amount for Members'!E57/'Federalist2.eth Member Growth'!E59</f>
        <v>1.125</v>
      </c>
      <c r="F57" s="42">
        <f>'Payout Amount for Members'!F57/'Federalist2.eth Member Growth'!F59</f>
        <v>1.125</v>
      </c>
      <c r="G57" s="42">
        <f>'Payout Amount for Members'!G57/'Federalist2.eth Member Growth'!G59</f>
        <v>1.125</v>
      </c>
      <c r="H57" s="42">
        <f>'Payout Amount for Members'!H57/'Federalist2.eth Member Growth'!H59</f>
        <v>1.125</v>
      </c>
      <c r="I57" s="42">
        <f>'Payout Amount for Members'!I57/'Federalist2.eth Member Growth'!I59</f>
        <v>1.125</v>
      </c>
      <c r="J57" s="42">
        <f>'Payout Amount for Members'!J57/'Federalist2.eth Member Growth'!J59</f>
        <v>1.125</v>
      </c>
      <c r="K57" s="42">
        <f>'Payout Amount for Members'!K57/'Federalist2.eth Member Growth'!K59</f>
        <v>1.125</v>
      </c>
    </row>
    <row r="58" spans="1:11" x14ac:dyDescent="0.2">
      <c r="A58" s="35">
        <v>46935</v>
      </c>
      <c r="B58" s="42">
        <f>'Payout Amount for Members'!B58/'Federalist2.eth Member Growth'!B60</f>
        <v>1.125</v>
      </c>
      <c r="C58" s="42">
        <f>'Payout Amount for Members'!C58/'Federalist2.eth Member Growth'!C60</f>
        <v>1.125</v>
      </c>
      <c r="D58" s="42">
        <f>'Payout Amount for Members'!D58/'Federalist2.eth Member Growth'!D60</f>
        <v>1.125</v>
      </c>
      <c r="E58" s="42">
        <f>'Payout Amount for Members'!E58/'Federalist2.eth Member Growth'!E60</f>
        <v>1.125</v>
      </c>
      <c r="F58" s="42">
        <f>'Payout Amount for Members'!F58/'Federalist2.eth Member Growth'!F60</f>
        <v>1.125</v>
      </c>
      <c r="G58" s="42">
        <f>'Payout Amount for Members'!G58/'Federalist2.eth Member Growth'!G60</f>
        <v>1.1249999999999998</v>
      </c>
      <c r="H58" s="42">
        <f>'Payout Amount for Members'!H58/'Federalist2.eth Member Growth'!H60</f>
        <v>1.125</v>
      </c>
      <c r="I58" s="42">
        <f>'Payout Amount for Members'!I58/'Federalist2.eth Member Growth'!I60</f>
        <v>1.125</v>
      </c>
      <c r="J58" s="42">
        <f>'Payout Amount for Members'!J58/'Federalist2.eth Member Growth'!J60</f>
        <v>1.125</v>
      </c>
      <c r="K58" s="42">
        <f>'Payout Amount for Members'!K58/'Federalist2.eth Member Growth'!K60</f>
        <v>1.125</v>
      </c>
    </row>
    <row r="59" spans="1:11" x14ac:dyDescent="0.2">
      <c r="A59" s="35">
        <v>46966</v>
      </c>
      <c r="B59" s="42">
        <f>'Payout Amount for Members'!B59/'Federalist2.eth Member Growth'!B61</f>
        <v>1.125</v>
      </c>
      <c r="C59" s="42">
        <f>'Payout Amount for Members'!C59/'Federalist2.eth Member Growth'!C61</f>
        <v>1.125</v>
      </c>
      <c r="D59" s="42">
        <f>'Payout Amount for Members'!D59/'Federalist2.eth Member Growth'!D61</f>
        <v>1.125</v>
      </c>
      <c r="E59" s="42">
        <f>'Payout Amount for Members'!E59/'Federalist2.eth Member Growth'!E61</f>
        <v>1.1249999999999998</v>
      </c>
      <c r="F59" s="42">
        <f>'Payout Amount for Members'!F59/'Federalist2.eth Member Growth'!F61</f>
        <v>1.125</v>
      </c>
      <c r="G59" s="42">
        <f>'Payout Amount for Members'!G59/'Federalist2.eth Member Growth'!G61</f>
        <v>1.125</v>
      </c>
      <c r="H59" s="42">
        <f>'Payout Amount for Members'!H59/'Federalist2.eth Member Growth'!H61</f>
        <v>1.125</v>
      </c>
      <c r="I59" s="42">
        <f>'Payout Amount for Members'!I59/'Federalist2.eth Member Growth'!I61</f>
        <v>1.125</v>
      </c>
      <c r="J59" s="42">
        <f>'Payout Amount for Members'!J59/'Federalist2.eth Member Growth'!J61</f>
        <v>1.125</v>
      </c>
      <c r="K59" s="42">
        <f>'Payout Amount for Members'!K59/'Federalist2.eth Member Growth'!K61</f>
        <v>1.125</v>
      </c>
    </row>
    <row r="60" spans="1:11" x14ac:dyDescent="0.2">
      <c r="A60" s="35">
        <v>46997</v>
      </c>
      <c r="B60" s="42">
        <f>'Payout Amount for Members'!B60/'Federalist2.eth Member Growth'!B62</f>
        <v>1.125</v>
      </c>
      <c r="C60" s="42">
        <f>'Payout Amount for Members'!C60/'Federalist2.eth Member Growth'!C62</f>
        <v>1.125</v>
      </c>
      <c r="D60" s="42">
        <f>'Payout Amount for Members'!D60/'Federalist2.eth Member Growth'!D62</f>
        <v>1.125</v>
      </c>
      <c r="E60" s="42">
        <f>'Payout Amount for Members'!E60/'Federalist2.eth Member Growth'!E62</f>
        <v>1.125</v>
      </c>
      <c r="F60" s="42">
        <f>'Payout Amount for Members'!F60/'Federalist2.eth Member Growth'!F62</f>
        <v>1.125</v>
      </c>
      <c r="G60" s="42">
        <f>'Payout Amount for Members'!G60/'Federalist2.eth Member Growth'!G62</f>
        <v>1.125</v>
      </c>
      <c r="H60" s="42">
        <f>'Payout Amount for Members'!H60/'Federalist2.eth Member Growth'!H62</f>
        <v>1.1249999999999998</v>
      </c>
      <c r="I60" s="42">
        <f>'Payout Amount for Members'!I60/'Federalist2.eth Member Growth'!I62</f>
        <v>1.125</v>
      </c>
      <c r="J60" s="42">
        <f>'Payout Amount for Members'!J60/'Federalist2.eth Member Growth'!J62</f>
        <v>1.125</v>
      </c>
      <c r="K60" s="42">
        <f>'Payout Amount for Members'!K60/'Federalist2.eth Member Growth'!K62</f>
        <v>1.125</v>
      </c>
    </row>
    <row r="61" spans="1:11" x14ac:dyDescent="0.2">
      <c r="A61" s="35">
        <v>47027</v>
      </c>
      <c r="B61" s="42">
        <f>'Payout Amount for Members'!B61/'Federalist2.eth Member Growth'!B63</f>
        <v>1.125</v>
      </c>
      <c r="C61" s="42">
        <f>'Payout Amount for Members'!C61/'Federalist2.eth Member Growth'!C63</f>
        <v>1.125</v>
      </c>
      <c r="D61" s="42">
        <f>'Payout Amount for Members'!D61/'Federalist2.eth Member Growth'!D63</f>
        <v>1.125</v>
      </c>
      <c r="E61" s="42">
        <f>'Payout Amount for Members'!E61/'Federalist2.eth Member Growth'!E63</f>
        <v>1.125</v>
      </c>
      <c r="F61" s="42">
        <f>'Payout Amount for Members'!F61/'Federalist2.eth Member Growth'!F63</f>
        <v>1.1249999999999998</v>
      </c>
      <c r="G61" s="42">
        <f>'Payout Amount for Members'!G61/'Federalist2.eth Member Growth'!G63</f>
        <v>1.125</v>
      </c>
      <c r="H61" s="42">
        <f>'Payout Amount for Members'!H61/'Federalist2.eth Member Growth'!H63</f>
        <v>1.125</v>
      </c>
      <c r="I61" s="42">
        <f>'Payout Amount for Members'!I61/'Federalist2.eth Member Growth'!I63</f>
        <v>1.125</v>
      </c>
      <c r="J61" s="42">
        <f>'Payout Amount for Members'!J61/'Federalist2.eth Member Growth'!J63</f>
        <v>1.125</v>
      </c>
      <c r="K61" s="42">
        <f>'Payout Amount for Members'!K61/'Federalist2.eth Member Growth'!K63</f>
        <v>1.125</v>
      </c>
    </row>
    <row r="62" spans="1:11" x14ac:dyDescent="0.2">
      <c r="A62" s="35">
        <v>47058</v>
      </c>
      <c r="B62" s="42">
        <f>'Payout Amount for Members'!B62/'Federalist2.eth Member Growth'!B64</f>
        <v>1.125</v>
      </c>
      <c r="C62" s="42">
        <f>'Payout Amount for Members'!C62/'Federalist2.eth Member Growth'!C64</f>
        <v>1.125</v>
      </c>
      <c r="D62" s="42">
        <f>'Payout Amount for Members'!D62/'Federalist2.eth Member Growth'!D64</f>
        <v>1.125</v>
      </c>
      <c r="E62" s="42">
        <f>'Payout Amount for Members'!E62/'Federalist2.eth Member Growth'!E64</f>
        <v>1.125</v>
      </c>
      <c r="F62" s="42">
        <f>'Payout Amount for Members'!F62/'Federalist2.eth Member Growth'!F64</f>
        <v>1.125</v>
      </c>
      <c r="G62" s="42">
        <f>'Payout Amount for Members'!G62/'Federalist2.eth Member Growth'!G64</f>
        <v>1.1249999999999998</v>
      </c>
      <c r="H62" s="42">
        <f>'Payout Amount for Members'!H62/'Federalist2.eth Member Growth'!H64</f>
        <v>1.125</v>
      </c>
      <c r="I62" s="42">
        <f>'Payout Amount for Members'!I62/'Federalist2.eth Member Growth'!I64</f>
        <v>1.125</v>
      </c>
      <c r="J62" s="42">
        <f>'Payout Amount for Members'!J62/'Federalist2.eth Member Growth'!J64</f>
        <v>1.125</v>
      </c>
      <c r="K62" s="42">
        <f>'Payout Amount for Members'!K62/'Federalist2.eth Member Growth'!K64</f>
        <v>1.125</v>
      </c>
    </row>
    <row r="63" spans="1:11" x14ac:dyDescent="0.2">
      <c r="A63" s="35">
        <v>47088</v>
      </c>
      <c r="B63" s="42">
        <f>'Payout Amount for Members'!B63/'Federalist2.eth Member Growth'!B65</f>
        <v>1.125</v>
      </c>
      <c r="C63" s="42">
        <f>'Payout Amount for Members'!C63/'Federalist2.eth Member Growth'!C65</f>
        <v>1.1249999999999998</v>
      </c>
      <c r="D63" s="42">
        <f>'Payout Amount for Members'!D63/'Federalist2.eth Member Growth'!D65</f>
        <v>1.125</v>
      </c>
      <c r="E63" s="42">
        <f>'Payout Amount for Members'!E63/'Federalist2.eth Member Growth'!E65</f>
        <v>1.1249999999999998</v>
      </c>
      <c r="F63" s="42">
        <f>'Payout Amount for Members'!F63/'Federalist2.eth Member Growth'!F65</f>
        <v>1.1249999999999998</v>
      </c>
      <c r="G63" s="42">
        <f>'Payout Amount for Members'!G63/'Federalist2.eth Member Growth'!G65</f>
        <v>1.125</v>
      </c>
      <c r="H63" s="42">
        <f>'Payout Amount for Members'!H63/'Federalist2.eth Member Growth'!H65</f>
        <v>1.125</v>
      </c>
      <c r="I63" s="42">
        <f>'Payout Amount for Members'!I63/'Federalist2.eth Member Growth'!I65</f>
        <v>1.125</v>
      </c>
      <c r="J63" s="42">
        <f>'Payout Amount for Members'!J63/'Federalist2.eth Member Growth'!J65</f>
        <v>1.125</v>
      </c>
      <c r="K63" s="42">
        <f>'Payout Amount for Members'!K63/'Federalist2.eth Member Growth'!K65</f>
        <v>1.125</v>
      </c>
    </row>
    <row r="64" spans="1:11" x14ac:dyDescent="0.2">
      <c r="A64" s="35"/>
    </row>
  </sheetData>
  <mergeCells count="6">
    <mergeCell ref="L6:M6"/>
    <mergeCell ref="B1:K1"/>
    <mergeCell ref="B2:K2"/>
    <mergeCell ref="L3:M3"/>
    <mergeCell ref="L4:M4"/>
    <mergeCell ref="L5:M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FA60C-DB16-BE47-9235-735622133DE2}">
  <dimension ref="A1:N65"/>
  <sheetViews>
    <sheetView workbookViewId="0">
      <selection activeCell="B3" sqref="B3:K3"/>
    </sheetView>
  </sheetViews>
  <sheetFormatPr baseColWidth="10" defaultRowHeight="16" x14ac:dyDescent="0.2"/>
  <cols>
    <col min="1" max="1" width="40.5" customWidth="1"/>
    <col min="2" max="6" width="23.83203125" style="42" customWidth="1"/>
    <col min="7" max="9" width="25.5" style="42" customWidth="1"/>
    <col min="10" max="11" width="25.5" style="36" customWidth="1"/>
    <col min="12" max="12" width="16.83203125" style="2" customWidth="1"/>
    <col min="13" max="13" width="16.33203125" style="2" customWidth="1"/>
  </cols>
  <sheetData>
    <row r="1" spans="1:14" x14ac:dyDescent="0.2"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x14ac:dyDescent="0.2">
      <c r="A2" s="43" t="s">
        <v>89</v>
      </c>
      <c r="B2" s="53" t="s">
        <v>108</v>
      </c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">
      <c r="A3" t="s">
        <v>43</v>
      </c>
      <c r="B3" s="37">
        <v>1.1000000000000001</v>
      </c>
      <c r="C3" s="37">
        <v>1.2</v>
      </c>
      <c r="D3" s="37">
        <v>1.3</v>
      </c>
      <c r="E3" s="37">
        <v>1.4</v>
      </c>
      <c r="F3" s="37">
        <v>1.5</v>
      </c>
      <c r="G3" s="37">
        <v>1.6</v>
      </c>
      <c r="H3" s="37">
        <v>1.7</v>
      </c>
      <c r="I3" s="37">
        <v>1.8</v>
      </c>
      <c r="J3" s="37">
        <v>1.9</v>
      </c>
      <c r="K3" s="37">
        <v>2</v>
      </c>
      <c r="L3" s="54" t="s">
        <v>76</v>
      </c>
      <c r="M3" s="54"/>
      <c r="N3">
        <v>300</v>
      </c>
    </row>
    <row r="4" spans="1:14" x14ac:dyDescent="0.2">
      <c r="A4" t="s">
        <v>79</v>
      </c>
      <c r="B4" s="36">
        <f>$N$3*$N$4*$N$5</f>
        <v>90</v>
      </c>
      <c r="C4" s="36">
        <f t="shared" ref="C4:K4" si="0">$N$3*$N$4*$N$5</f>
        <v>90</v>
      </c>
      <c r="D4" s="36">
        <f t="shared" si="0"/>
        <v>90</v>
      </c>
      <c r="E4" s="36">
        <f t="shared" si="0"/>
        <v>90</v>
      </c>
      <c r="F4" s="36">
        <f t="shared" si="0"/>
        <v>90</v>
      </c>
      <c r="G4" s="36">
        <f t="shared" si="0"/>
        <v>90</v>
      </c>
      <c r="H4" s="36">
        <f t="shared" si="0"/>
        <v>90</v>
      </c>
      <c r="I4" s="36">
        <f t="shared" si="0"/>
        <v>90</v>
      </c>
      <c r="J4" s="36">
        <f t="shared" si="0"/>
        <v>90</v>
      </c>
      <c r="K4" s="36">
        <f t="shared" si="0"/>
        <v>90</v>
      </c>
      <c r="L4" s="54" t="s">
        <v>106</v>
      </c>
      <c r="M4" s="54"/>
      <c r="N4">
        <v>30</v>
      </c>
    </row>
    <row r="5" spans="1:14" x14ac:dyDescent="0.2">
      <c r="A5" s="35" t="s">
        <v>80</v>
      </c>
      <c r="B5" s="36">
        <f>B4*B3</f>
        <v>99.000000000000014</v>
      </c>
      <c r="C5" s="36">
        <f t="shared" ref="C5:K5" si="1">C4*C3</f>
        <v>108</v>
      </c>
      <c r="D5" s="36">
        <f t="shared" si="1"/>
        <v>117</v>
      </c>
      <c r="E5" s="36">
        <f t="shared" si="1"/>
        <v>125.99999999999999</v>
      </c>
      <c r="F5" s="36">
        <f t="shared" si="1"/>
        <v>135</v>
      </c>
      <c r="G5" s="36">
        <f t="shared" si="1"/>
        <v>144</v>
      </c>
      <c r="H5" s="36">
        <f t="shared" si="1"/>
        <v>153</v>
      </c>
      <c r="I5" s="36">
        <f t="shared" si="1"/>
        <v>162</v>
      </c>
      <c r="J5" s="36">
        <f t="shared" si="1"/>
        <v>171</v>
      </c>
      <c r="K5" s="36">
        <f t="shared" si="1"/>
        <v>180</v>
      </c>
      <c r="L5" s="54" t="s">
        <v>107</v>
      </c>
      <c r="M5" s="54"/>
      <c r="N5">
        <v>0.01</v>
      </c>
    </row>
    <row r="6" spans="1:14" x14ac:dyDescent="0.2">
      <c r="A6" s="35" t="s">
        <v>81</v>
      </c>
      <c r="B6" s="36">
        <f t="shared" ref="B6:K13" si="2">B5*B$3</f>
        <v>108.90000000000002</v>
      </c>
      <c r="C6" s="36">
        <f t="shared" si="2"/>
        <v>129.6</v>
      </c>
      <c r="D6" s="36">
        <f t="shared" si="2"/>
        <v>152.1</v>
      </c>
      <c r="E6" s="36">
        <f t="shared" si="2"/>
        <v>176.39999999999998</v>
      </c>
      <c r="F6" s="36">
        <f t="shared" si="2"/>
        <v>202.5</v>
      </c>
      <c r="G6" s="36">
        <f t="shared" si="2"/>
        <v>230.4</v>
      </c>
      <c r="H6" s="36">
        <f t="shared" si="2"/>
        <v>260.09999999999997</v>
      </c>
      <c r="I6" s="36">
        <f t="shared" si="2"/>
        <v>291.60000000000002</v>
      </c>
      <c r="J6" s="36">
        <f t="shared" si="2"/>
        <v>324.89999999999998</v>
      </c>
      <c r="K6" s="36">
        <f t="shared" si="2"/>
        <v>360</v>
      </c>
      <c r="L6" s="54"/>
      <c r="M6" s="54"/>
    </row>
    <row r="7" spans="1:14" x14ac:dyDescent="0.2">
      <c r="A7" s="35" t="s">
        <v>82</v>
      </c>
      <c r="B7" s="36">
        <f t="shared" si="2"/>
        <v>119.79000000000003</v>
      </c>
      <c r="C7" s="36">
        <f t="shared" si="2"/>
        <v>155.51999999999998</v>
      </c>
      <c r="D7" s="36">
        <f t="shared" si="2"/>
        <v>197.73</v>
      </c>
      <c r="E7" s="36">
        <f t="shared" si="2"/>
        <v>246.95999999999995</v>
      </c>
      <c r="F7" s="36">
        <f t="shared" si="2"/>
        <v>303.75</v>
      </c>
      <c r="G7" s="36">
        <f t="shared" si="2"/>
        <v>368.64000000000004</v>
      </c>
      <c r="H7" s="36">
        <f t="shared" si="2"/>
        <v>442.1699999999999</v>
      </c>
      <c r="I7" s="36">
        <f t="shared" si="2"/>
        <v>524.88000000000011</v>
      </c>
      <c r="J7" s="36">
        <f t="shared" si="2"/>
        <v>617.30999999999995</v>
      </c>
      <c r="K7" s="36">
        <f t="shared" si="2"/>
        <v>720</v>
      </c>
      <c r="L7" s="54"/>
      <c r="M7" s="54"/>
    </row>
    <row r="8" spans="1:14" x14ac:dyDescent="0.2">
      <c r="A8" s="35" t="s">
        <v>83</v>
      </c>
      <c r="B8" s="36">
        <f t="shared" si="2"/>
        <v>131.76900000000006</v>
      </c>
      <c r="C8" s="36">
        <f t="shared" si="2"/>
        <v>186.62399999999997</v>
      </c>
      <c r="D8" s="36">
        <f t="shared" si="2"/>
        <v>257.04899999999998</v>
      </c>
      <c r="E8" s="36">
        <f t="shared" si="2"/>
        <v>345.74399999999991</v>
      </c>
      <c r="F8" s="36">
        <f t="shared" si="2"/>
        <v>455.625</v>
      </c>
      <c r="G8" s="36">
        <f t="shared" si="2"/>
        <v>589.82400000000007</v>
      </c>
      <c r="H8" s="36">
        <f t="shared" si="2"/>
        <v>751.68899999999985</v>
      </c>
      <c r="I8" s="36">
        <f t="shared" si="2"/>
        <v>944.78400000000022</v>
      </c>
      <c r="J8" s="36">
        <f t="shared" si="2"/>
        <v>1172.8889999999999</v>
      </c>
      <c r="K8" s="36">
        <f t="shared" si="2"/>
        <v>1440</v>
      </c>
      <c r="L8" s="2">
        <f t="shared" ref="L8:L13" si="3">(K8/$N$5)/30/30</f>
        <v>160</v>
      </c>
    </row>
    <row r="9" spans="1:14" x14ac:dyDescent="0.2">
      <c r="A9" s="35" t="s">
        <v>84</v>
      </c>
      <c r="B9" s="36">
        <f t="shared" si="2"/>
        <v>144.94590000000008</v>
      </c>
      <c r="C9" s="36">
        <f t="shared" si="2"/>
        <v>223.94879999999995</v>
      </c>
      <c r="D9" s="36">
        <f t="shared" si="2"/>
        <v>334.16370000000001</v>
      </c>
      <c r="E9" s="36">
        <f t="shared" si="2"/>
        <v>484.04159999999985</v>
      </c>
      <c r="F9" s="36">
        <f t="shared" si="2"/>
        <v>683.4375</v>
      </c>
      <c r="G9" s="36">
        <f t="shared" si="2"/>
        <v>943.7184000000002</v>
      </c>
      <c r="H9" s="36">
        <f t="shared" si="2"/>
        <v>1277.8712999999998</v>
      </c>
      <c r="I9" s="36">
        <f t="shared" si="2"/>
        <v>1700.6112000000005</v>
      </c>
      <c r="J9" s="36">
        <f t="shared" si="2"/>
        <v>2228.4890999999998</v>
      </c>
      <c r="K9" s="36">
        <f t="shared" si="2"/>
        <v>2880</v>
      </c>
      <c r="L9" s="2">
        <f t="shared" si="3"/>
        <v>320</v>
      </c>
    </row>
    <row r="10" spans="1:14" x14ac:dyDescent="0.2">
      <c r="A10" s="35" t="s">
        <v>85</v>
      </c>
      <c r="B10" s="36">
        <f t="shared" si="2"/>
        <v>159.4404900000001</v>
      </c>
      <c r="C10" s="36">
        <f t="shared" si="2"/>
        <v>268.73855999999995</v>
      </c>
      <c r="D10" s="36">
        <f t="shared" si="2"/>
        <v>434.41281000000004</v>
      </c>
      <c r="E10" s="36">
        <f t="shared" si="2"/>
        <v>677.65823999999975</v>
      </c>
      <c r="F10" s="36">
        <f t="shared" si="2"/>
        <v>1025.15625</v>
      </c>
      <c r="G10" s="36">
        <f t="shared" si="2"/>
        <v>1509.9494400000003</v>
      </c>
      <c r="H10" s="36">
        <f t="shared" si="2"/>
        <v>2172.3812099999996</v>
      </c>
      <c r="I10" s="36">
        <v>0</v>
      </c>
      <c r="J10" s="36">
        <v>0</v>
      </c>
      <c r="K10" s="36">
        <v>0</v>
      </c>
      <c r="L10" s="2">
        <f t="shared" si="3"/>
        <v>0</v>
      </c>
    </row>
    <row r="11" spans="1:14" x14ac:dyDescent="0.2">
      <c r="A11" s="35" t="s">
        <v>86</v>
      </c>
      <c r="B11" s="36">
        <f t="shared" si="2"/>
        <v>175.38453900000013</v>
      </c>
      <c r="C11" s="36">
        <f t="shared" si="2"/>
        <v>322.48627199999993</v>
      </c>
      <c r="D11" s="36">
        <f t="shared" si="2"/>
        <v>564.73665300000005</v>
      </c>
      <c r="E11" s="36">
        <f t="shared" si="2"/>
        <v>948.72153599999956</v>
      </c>
      <c r="F11" s="36">
        <f t="shared" si="2"/>
        <v>1537.734375</v>
      </c>
      <c r="G11" s="36">
        <f t="shared" si="2"/>
        <v>2415.9191040000005</v>
      </c>
      <c r="H11" s="36">
        <v>0</v>
      </c>
      <c r="I11" s="36">
        <v>0</v>
      </c>
      <c r="J11" s="36">
        <f t="shared" si="2"/>
        <v>0</v>
      </c>
      <c r="K11" s="36">
        <v>0</v>
      </c>
      <c r="L11" s="2">
        <f t="shared" si="3"/>
        <v>0</v>
      </c>
    </row>
    <row r="12" spans="1:14" x14ac:dyDescent="0.2">
      <c r="A12" s="35" t="s">
        <v>87</v>
      </c>
      <c r="B12" s="36">
        <f t="shared" si="2"/>
        <v>192.92299290000017</v>
      </c>
      <c r="C12" s="36">
        <f t="shared" si="2"/>
        <v>386.9835263999999</v>
      </c>
      <c r="D12" s="36">
        <f t="shared" si="2"/>
        <v>734.15764890000014</v>
      </c>
      <c r="E12" s="36">
        <f t="shared" si="2"/>
        <v>1328.2101503999993</v>
      </c>
      <c r="F12" s="36">
        <f t="shared" si="2"/>
        <v>2306.6015625</v>
      </c>
      <c r="G12" s="36">
        <v>0</v>
      </c>
      <c r="H12" s="36">
        <v>0</v>
      </c>
      <c r="I12" s="36">
        <f t="shared" si="2"/>
        <v>0</v>
      </c>
      <c r="J12" s="36">
        <f t="shared" si="2"/>
        <v>0</v>
      </c>
      <c r="K12" s="36">
        <v>0</v>
      </c>
      <c r="L12" s="2">
        <f t="shared" si="3"/>
        <v>0</v>
      </c>
    </row>
    <row r="13" spans="1:14" x14ac:dyDescent="0.2">
      <c r="A13" s="35" t="s">
        <v>88</v>
      </c>
      <c r="B13" s="36">
        <f t="shared" si="2"/>
        <v>212.21529219000021</v>
      </c>
      <c r="C13" s="36">
        <f t="shared" si="2"/>
        <v>464.38023167999984</v>
      </c>
      <c r="D13" s="36">
        <f t="shared" si="2"/>
        <v>954.40494357000023</v>
      </c>
      <c r="E13" s="36">
        <f t="shared" si="2"/>
        <v>1859.4942105599989</v>
      </c>
      <c r="F13" s="36">
        <v>0</v>
      </c>
      <c r="G13" s="36">
        <v>0</v>
      </c>
      <c r="H13" s="36">
        <f t="shared" si="2"/>
        <v>0</v>
      </c>
      <c r="I13" s="36">
        <f t="shared" si="2"/>
        <v>0</v>
      </c>
      <c r="J13" s="36">
        <f t="shared" si="2"/>
        <v>0</v>
      </c>
      <c r="K13" s="36">
        <f t="shared" si="2"/>
        <v>0</v>
      </c>
      <c r="L13" s="2">
        <f t="shared" si="3"/>
        <v>0</v>
      </c>
    </row>
    <row r="14" spans="1:14" x14ac:dyDescent="0.2">
      <c r="A14" s="35"/>
      <c r="B14" s="36"/>
      <c r="C14" s="36"/>
      <c r="D14" s="36"/>
      <c r="E14" s="36"/>
      <c r="F14" s="36"/>
      <c r="G14" s="36"/>
      <c r="H14" s="36"/>
      <c r="I14" s="36"/>
    </row>
    <row r="15" spans="1:14" x14ac:dyDescent="0.2">
      <c r="A15" s="35"/>
      <c r="B15" s="36"/>
      <c r="C15" s="36"/>
      <c r="D15" s="36"/>
      <c r="E15" s="36"/>
      <c r="F15" s="36"/>
      <c r="G15" s="36"/>
      <c r="H15" s="36"/>
      <c r="I15" s="36"/>
    </row>
    <row r="16" spans="1:14" x14ac:dyDescent="0.2">
      <c r="A16" s="35"/>
      <c r="B16" s="36"/>
      <c r="C16" s="36"/>
      <c r="D16" s="36"/>
      <c r="E16" s="36"/>
      <c r="F16" s="36"/>
      <c r="G16" s="36"/>
      <c r="H16" s="36"/>
      <c r="I16" s="36"/>
    </row>
    <row r="17" spans="1:9" x14ac:dyDescent="0.2">
      <c r="A17" s="35"/>
      <c r="B17" s="36"/>
      <c r="C17" s="36"/>
      <c r="D17" s="36"/>
      <c r="E17" s="36"/>
      <c r="F17" s="36"/>
      <c r="G17" s="36"/>
      <c r="H17" s="36"/>
      <c r="I17" s="36"/>
    </row>
    <row r="18" spans="1:9" x14ac:dyDescent="0.2">
      <c r="A18" s="35"/>
      <c r="B18" s="36"/>
      <c r="C18" s="36"/>
      <c r="D18" s="36"/>
      <c r="E18" s="36"/>
      <c r="F18" s="36"/>
      <c r="G18" s="36"/>
      <c r="H18" s="36"/>
      <c r="I18" s="36"/>
    </row>
    <row r="19" spans="1:9" x14ac:dyDescent="0.2">
      <c r="A19" s="35"/>
      <c r="B19" s="36"/>
      <c r="C19" s="36"/>
      <c r="D19" s="36"/>
      <c r="E19" s="36"/>
      <c r="F19" s="36"/>
      <c r="G19" s="36"/>
      <c r="H19" s="36"/>
      <c r="I19" s="36"/>
    </row>
    <row r="20" spans="1:9" x14ac:dyDescent="0.2">
      <c r="A20" s="35"/>
      <c r="B20" s="36"/>
      <c r="C20" s="36"/>
      <c r="D20" s="36"/>
      <c r="E20" s="36"/>
      <c r="F20" s="36"/>
      <c r="G20" s="36"/>
      <c r="H20" s="36"/>
      <c r="I20" s="36"/>
    </row>
    <row r="21" spans="1:9" x14ac:dyDescent="0.2">
      <c r="A21" s="35"/>
      <c r="B21" s="36"/>
      <c r="C21" s="36"/>
      <c r="D21" s="36"/>
      <c r="E21" s="36"/>
      <c r="F21" s="36"/>
      <c r="G21" s="36"/>
      <c r="H21" s="36"/>
      <c r="I21" s="36"/>
    </row>
    <row r="22" spans="1:9" x14ac:dyDescent="0.2">
      <c r="A22" s="35"/>
      <c r="B22" s="36"/>
      <c r="C22" s="36"/>
      <c r="D22" s="36"/>
      <c r="E22" s="36"/>
      <c r="F22" s="36"/>
      <c r="G22" s="36"/>
      <c r="H22" s="36"/>
      <c r="I22" s="36"/>
    </row>
    <row r="23" spans="1:9" x14ac:dyDescent="0.2">
      <c r="A23" s="35"/>
      <c r="B23" s="36"/>
      <c r="C23" s="36"/>
      <c r="D23" s="36"/>
      <c r="E23" s="36"/>
      <c r="F23" s="36"/>
      <c r="G23" s="36"/>
      <c r="H23" s="36"/>
      <c r="I23" s="36"/>
    </row>
    <row r="24" spans="1:9" x14ac:dyDescent="0.2">
      <c r="A24" s="35"/>
      <c r="B24" s="36"/>
      <c r="C24" s="36"/>
      <c r="D24" s="36"/>
      <c r="E24" s="36"/>
      <c r="F24" s="36"/>
      <c r="G24" s="36"/>
      <c r="H24" s="36"/>
      <c r="I24" s="36"/>
    </row>
    <row r="25" spans="1:9" x14ac:dyDescent="0.2">
      <c r="A25" s="35"/>
      <c r="B25" s="36"/>
      <c r="C25" s="36"/>
      <c r="D25" s="36"/>
      <c r="E25" s="36"/>
      <c r="F25" s="36"/>
      <c r="G25" s="36"/>
      <c r="H25" s="36"/>
      <c r="I25" s="36"/>
    </row>
    <row r="26" spans="1:9" x14ac:dyDescent="0.2">
      <c r="A26" s="35"/>
      <c r="B26" s="36"/>
      <c r="C26" s="36"/>
      <c r="D26" s="36"/>
      <c r="E26" s="36"/>
      <c r="F26" s="36"/>
      <c r="G26" s="36"/>
      <c r="H26" s="36"/>
      <c r="I26" s="36"/>
    </row>
    <row r="27" spans="1:9" x14ac:dyDescent="0.2">
      <c r="A27" s="35"/>
      <c r="B27" s="36"/>
      <c r="C27" s="36"/>
      <c r="D27" s="36"/>
      <c r="E27" s="36"/>
      <c r="F27" s="36"/>
      <c r="G27" s="36"/>
      <c r="H27" s="36"/>
      <c r="I27" s="36"/>
    </row>
    <row r="28" spans="1:9" x14ac:dyDescent="0.2">
      <c r="A28" s="35"/>
      <c r="B28" s="36"/>
      <c r="C28" s="36"/>
      <c r="D28" s="36"/>
      <c r="E28" s="36"/>
      <c r="F28" s="36"/>
      <c r="G28" s="36"/>
      <c r="H28" s="36"/>
      <c r="I28" s="36"/>
    </row>
    <row r="29" spans="1:9" x14ac:dyDescent="0.2">
      <c r="A29" s="35"/>
      <c r="B29" s="36"/>
      <c r="C29" s="36"/>
      <c r="D29" s="36"/>
      <c r="E29" s="36"/>
      <c r="F29" s="36"/>
      <c r="G29" s="36"/>
      <c r="H29" s="36"/>
      <c r="I29" s="36"/>
    </row>
    <row r="30" spans="1:9" x14ac:dyDescent="0.2">
      <c r="A30" s="35"/>
      <c r="B30" s="36"/>
      <c r="C30" s="36"/>
      <c r="D30" s="36"/>
      <c r="E30" s="36"/>
      <c r="F30" s="36"/>
      <c r="G30" s="36"/>
      <c r="H30" s="36"/>
      <c r="I30" s="36"/>
    </row>
    <row r="31" spans="1:9" x14ac:dyDescent="0.2">
      <c r="A31" s="35"/>
      <c r="B31" s="36"/>
      <c r="C31" s="36"/>
      <c r="D31" s="36"/>
      <c r="E31" s="36"/>
      <c r="F31" s="36"/>
      <c r="G31" s="36"/>
      <c r="H31" s="36"/>
      <c r="I31" s="36"/>
    </row>
    <row r="32" spans="1:9" x14ac:dyDescent="0.2">
      <c r="A32" s="35"/>
      <c r="B32" s="36"/>
      <c r="C32" s="36"/>
      <c r="D32" s="36"/>
      <c r="E32" s="36"/>
      <c r="F32" s="36"/>
      <c r="G32" s="36"/>
      <c r="H32" s="36"/>
      <c r="I32" s="36"/>
    </row>
    <row r="33" spans="1:9" x14ac:dyDescent="0.2">
      <c r="A33" s="35"/>
      <c r="B33" s="36"/>
      <c r="C33" s="36"/>
      <c r="D33" s="36"/>
      <c r="E33" s="36"/>
      <c r="F33" s="36"/>
      <c r="G33" s="36"/>
      <c r="H33" s="36"/>
      <c r="I33" s="36"/>
    </row>
    <row r="34" spans="1:9" x14ac:dyDescent="0.2">
      <c r="A34" s="35"/>
      <c r="B34" s="36"/>
      <c r="C34" s="36"/>
      <c r="D34" s="36"/>
      <c r="E34" s="36"/>
      <c r="F34" s="36"/>
      <c r="G34" s="36"/>
      <c r="H34" s="36"/>
      <c r="I34" s="36"/>
    </row>
    <row r="35" spans="1:9" x14ac:dyDescent="0.2">
      <c r="A35" s="35"/>
      <c r="B35" s="36"/>
      <c r="C35" s="36"/>
      <c r="D35" s="36"/>
      <c r="E35" s="36"/>
      <c r="F35" s="36"/>
      <c r="G35" s="36"/>
      <c r="H35" s="36"/>
      <c r="I35" s="36"/>
    </row>
    <row r="36" spans="1:9" x14ac:dyDescent="0.2">
      <c r="A36" s="35"/>
      <c r="B36" s="36"/>
      <c r="C36" s="36"/>
      <c r="D36" s="36"/>
      <c r="E36" s="36"/>
      <c r="F36" s="36"/>
      <c r="G36" s="36"/>
      <c r="H36" s="36"/>
      <c r="I36" s="36"/>
    </row>
    <row r="37" spans="1:9" x14ac:dyDescent="0.2">
      <c r="A37" s="35"/>
      <c r="B37" s="36"/>
      <c r="C37" s="36"/>
      <c r="D37" s="36"/>
      <c r="E37" s="36"/>
      <c r="F37" s="36"/>
      <c r="G37" s="36"/>
      <c r="H37" s="36"/>
      <c r="I37" s="36"/>
    </row>
    <row r="38" spans="1:9" x14ac:dyDescent="0.2">
      <c r="A38" s="35"/>
      <c r="B38" s="36"/>
      <c r="C38" s="36"/>
      <c r="D38" s="36"/>
      <c r="E38" s="36"/>
      <c r="F38" s="36"/>
      <c r="G38" s="36"/>
      <c r="H38" s="36"/>
      <c r="I38" s="36"/>
    </row>
    <row r="39" spans="1:9" x14ac:dyDescent="0.2">
      <c r="A39" s="35"/>
      <c r="B39" s="36"/>
      <c r="C39" s="36"/>
      <c r="D39" s="36"/>
      <c r="E39" s="36"/>
      <c r="F39" s="36"/>
      <c r="G39" s="36"/>
      <c r="H39" s="36"/>
      <c r="I39" s="36"/>
    </row>
    <row r="40" spans="1:9" x14ac:dyDescent="0.2">
      <c r="A40" s="35"/>
      <c r="B40" s="36"/>
      <c r="C40" s="36"/>
      <c r="D40" s="36"/>
      <c r="E40" s="36"/>
      <c r="F40" s="36"/>
      <c r="G40" s="36"/>
      <c r="H40" s="36"/>
      <c r="I40" s="36"/>
    </row>
    <row r="41" spans="1:9" x14ac:dyDescent="0.2">
      <c r="A41" s="35"/>
      <c r="B41" s="36"/>
      <c r="C41" s="36"/>
      <c r="D41" s="36"/>
      <c r="E41" s="36"/>
      <c r="F41" s="36"/>
      <c r="G41" s="36"/>
      <c r="H41" s="36"/>
      <c r="I41" s="36"/>
    </row>
    <row r="42" spans="1:9" x14ac:dyDescent="0.2">
      <c r="A42" s="35"/>
      <c r="B42" s="36"/>
      <c r="C42" s="36"/>
      <c r="D42" s="36"/>
      <c r="E42" s="36"/>
      <c r="F42" s="36"/>
      <c r="G42" s="36"/>
      <c r="H42" s="36"/>
      <c r="I42" s="36"/>
    </row>
    <row r="43" spans="1:9" x14ac:dyDescent="0.2">
      <c r="A43" s="35"/>
      <c r="B43" s="36"/>
      <c r="C43" s="36"/>
      <c r="D43" s="36"/>
      <c r="E43" s="36"/>
      <c r="F43" s="36"/>
      <c r="G43" s="36"/>
      <c r="H43" s="36"/>
      <c r="I43" s="36"/>
    </row>
    <row r="44" spans="1:9" x14ac:dyDescent="0.2">
      <c r="A44" s="35"/>
      <c r="B44" s="36"/>
      <c r="C44" s="36"/>
      <c r="D44" s="36"/>
      <c r="E44" s="36"/>
      <c r="F44" s="36"/>
      <c r="G44" s="36"/>
      <c r="H44" s="36"/>
      <c r="I44" s="36"/>
    </row>
    <row r="45" spans="1:9" x14ac:dyDescent="0.2">
      <c r="A45" s="35"/>
      <c r="B45" s="36"/>
      <c r="C45" s="36"/>
      <c r="D45" s="36"/>
      <c r="E45" s="36"/>
      <c r="F45" s="36"/>
      <c r="G45" s="36"/>
      <c r="H45" s="36"/>
      <c r="I45" s="36"/>
    </row>
    <row r="46" spans="1:9" x14ac:dyDescent="0.2">
      <c r="A46" s="35"/>
      <c r="B46" s="36"/>
      <c r="C46" s="36"/>
      <c r="D46" s="36"/>
      <c r="E46" s="36"/>
      <c r="F46" s="36"/>
      <c r="G46" s="36"/>
      <c r="H46" s="36"/>
      <c r="I46" s="36"/>
    </row>
    <row r="47" spans="1:9" x14ac:dyDescent="0.2">
      <c r="A47" s="35"/>
      <c r="B47" s="36"/>
      <c r="C47" s="36"/>
      <c r="D47" s="36"/>
      <c r="E47" s="36"/>
      <c r="F47" s="36"/>
      <c r="G47" s="36"/>
      <c r="H47" s="36"/>
      <c r="I47" s="36"/>
    </row>
    <row r="48" spans="1:9" x14ac:dyDescent="0.2">
      <c r="A48" s="35"/>
      <c r="B48" s="36"/>
      <c r="C48" s="36"/>
      <c r="D48" s="36"/>
      <c r="E48" s="36"/>
      <c r="F48" s="36"/>
      <c r="G48" s="36"/>
      <c r="H48" s="36"/>
      <c r="I48" s="36"/>
    </row>
    <row r="49" spans="1:9" x14ac:dyDescent="0.2">
      <c r="A49" s="35"/>
      <c r="B49" s="36"/>
      <c r="C49" s="36"/>
      <c r="D49" s="36"/>
      <c r="E49" s="36"/>
      <c r="F49" s="36"/>
      <c r="G49" s="36"/>
      <c r="H49" s="36"/>
      <c r="I49" s="36"/>
    </row>
    <row r="50" spans="1:9" x14ac:dyDescent="0.2">
      <c r="A50" s="35"/>
      <c r="B50" s="36"/>
      <c r="C50" s="36"/>
      <c r="D50" s="36"/>
      <c r="E50" s="36"/>
      <c r="F50" s="36"/>
      <c r="G50" s="36"/>
      <c r="H50" s="36"/>
      <c r="I50" s="36"/>
    </row>
    <row r="51" spans="1:9" x14ac:dyDescent="0.2">
      <c r="A51" s="35"/>
      <c r="B51" s="36"/>
      <c r="C51" s="36"/>
      <c r="D51" s="36"/>
      <c r="E51" s="36"/>
      <c r="F51" s="36"/>
      <c r="G51" s="36"/>
      <c r="H51" s="36"/>
      <c r="I51" s="36"/>
    </row>
    <row r="52" spans="1:9" x14ac:dyDescent="0.2">
      <c r="A52" s="35"/>
      <c r="B52" s="36"/>
      <c r="C52" s="36"/>
      <c r="D52" s="36"/>
      <c r="E52" s="36"/>
      <c r="F52" s="36"/>
      <c r="G52" s="36"/>
      <c r="H52" s="36"/>
      <c r="I52" s="36"/>
    </row>
    <row r="53" spans="1:9" x14ac:dyDescent="0.2">
      <c r="A53" s="35"/>
      <c r="B53" s="36"/>
      <c r="C53" s="36"/>
      <c r="D53" s="36"/>
      <c r="E53" s="36"/>
      <c r="F53" s="36"/>
      <c r="G53" s="36"/>
      <c r="H53" s="36"/>
      <c r="I53" s="36"/>
    </row>
    <row r="54" spans="1:9" x14ac:dyDescent="0.2">
      <c r="A54" s="35"/>
      <c r="B54" s="36"/>
      <c r="C54" s="36"/>
      <c r="D54" s="36"/>
      <c r="E54" s="36"/>
      <c r="F54" s="36"/>
      <c r="G54" s="36"/>
      <c r="H54" s="36"/>
      <c r="I54" s="36"/>
    </row>
    <row r="55" spans="1:9" x14ac:dyDescent="0.2">
      <c r="A55" s="35"/>
      <c r="B55" s="36"/>
      <c r="C55" s="36"/>
      <c r="D55" s="36"/>
      <c r="E55" s="36"/>
      <c r="F55" s="36"/>
      <c r="G55" s="36"/>
      <c r="H55" s="36"/>
      <c r="I55" s="36"/>
    </row>
    <row r="56" spans="1:9" x14ac:dyDescent="0.2">
      <c r="A56" s="35"/>
      <c r="B56" s="36"/>
      <c r="C56" s="36"/>
      <c r="D56" s="36"/>
      <c r="E56" s="36"/>
      <c r="F56" s="36"/>
      <c r="G56" s="36"/>
      <c r="H56" s="36"/>
      <c r="I56" s="36"/>
    </row>
    <row r="57" spans="1:9" x14ac:dyDescent="0.2">
      <c r="A57" s="35"/>
      <c r="B57" s="36"/>
      <c r="C57" s="36"/>
      <c r="D57" s="36"/>
      <c r="E57" s="36"/>
      <c r="F57" s="36"/>
      <c r="G57" s="36"/>
      <c r="H57" s="36"/>
      <c r="I57" s="36"/>
    </row>
    <row r="58" spans="1:9" x14ac:dyDescent="0.2">
      <c r="A58" s="35"/>
      <c r="B58" s="36"/>
      <c r="C58" s="36"/>
      <c r="D58" s="36"/>
      <c r="E58" s="36"/>
      <c r="F58" s="36"/>
      <c r="G58" s="36"/>
      <c r="H58" s="36"/>
      <c r="I58" s="36"/>
    </row>
    <row r="59" spans="1:9" x14ac:dyDescent="0.2">
      <c r="A59" s="35"/>
      <c r="B59" s="36"/>
      <c r="C59" s="36"/>
      <c r="D59" s="36"/>
      <c r="E59" s="36"/>
      <c r="F59" s="36"/>
      <c r="G59" s="36"/>
      <c r="H59" s="36"/>
      <c r="I59" s="36"/>
    </row>
    <row r="60" spans="1:9" x14ac:dyDescent="0.2">
      <c r="A60" s="35"/>
      <c r="B60" s="36"/>
      <c r="C60" s="36"/>
      <c r="D60" s="36"/>
      <c r="E60" s="36"/>
      <c r="F60" s="36"/>
      <c r="G60" s="36"/>
      <c r="H60" s="36"/>
      <c r="I60" s="36"/>
    </row>
    <row r="61" spans="1:9" x14ac:dyDescent="0.2">
      <c r="A61" s="35"/>
      <c r="B61" s="36"/>
      <c r="C61" s="36"/>
      <c r="D61" s="36"/>
      <c r="E61" s="36"/>
      <c r="F61" s="36"/>
      <c r="G61" s="36"/>
      <c r="H61" s="36"/>
      <c r="I61" s="36"/>
    </row>
    <row r="62" spans="1:9" x14ac:dyDescent="0.2">
      <c r="A62" s="35"/>
      <c r="B62" s="36"/>
      <c r="C62" s="36"/>
      <c r="D62" s="36"/>
      <c r="E62" s="36"/>
      <c r="F62" s="36"/>
      <c r="G62" s="36"/>
      <c r="H62" s="36"/>
      <c r="I62" s="36"/>
    </row>
    <row r="63" spans="1:9" x14ac:dyDescent="0.2">
      <c r="A63" s="35"/>
      <c r="B63" s="36"/>
      <c r="C63" s="36"/>
      <c r="D63" s="36"/>
      <c r="E63" s="36"/>
      <c r="F63" s="36"/>
      <c r="G63" s="36"/>
      <c r="H63" s="36"/>
      <c r="I63" s="36"/>
    </row>
    <row r="64" spans="1:9" x14ac:dyDescent="0.2">
      <c r="A64" s="35"/>
      <c r="B64" s="36"/>
      <c r="C64" s="36"/>
      <c r="D64" s="36"/>
      <c r="E64" s="36"/>
      <c r="F64" s="36"/>
      <c r="G64" s="36"/>
      <c r="H64" s="36"/>
      <c r="I64" s="36"/>
    </row>
    <row r="65" spans="1:1" x14ac:dyDescent="0.2">
      <c r="A65" s="35"/>
    </row>
  </sheetData>
  <mergeCells count="7">
    <mergeCell ref="L7:M7"/>
    <mergeCell ref="B1:K1"/>
    <mergeCell ref="B2:K2"/>
    <mergeCell ref="L3:M3"/>
    <mergeCell ref="L5:M5"/>
    <mergeCell ref="L6:M6"/>
    <mergeCell ref="L4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4FB16-72BA-DB4A-8AC8-7696BE7E4327}">
  <dimension ref="A1:O65"/>
  <sheetViews>
    <sheetView workbookViewId="0">
      <selection activeCell="G31" sqref="G31"/>
    </sheetView>
  </sheetViews>
  <sheetFormatPr baseColWidth="10" defaultRowHeight="16" x14ac:dyDescent="0.2"/>
  <cols>
    <col min="1" max="1" width="40.5" customWidth="1"/>
    <col min="2" max="6" width="23.83203125" style="42" customWidth="1"/>
    <col min="7" max="9" width="25.5" style="42" customWidth="1"/>
    <col min="10" max="11" width="25.5" style="36" customWidth="1"/>
    <col min="12" max="12" width="16.83203125" style="2" customWidth="1"/>
    <col min="13" max="13" width="16.33203125" style="2" customWidth="1"/>
  </cols>
  <sheetData>
    <row r="1" spans="1:15" x14ac:dyDescent="0.2"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</row>
    <row r="2" spans="1:15" x14ac:dyDescent="0.2">
      <c r="A2" s="43" t="s">
        <v>89</v>
      </c>
      <c r="B2" s="53" t="s">
        <v>75</v>
      </c>
      <c r="C2" s="53"/>
      <c r="D2" s="53"/>
      <c r="E2" s="53"/>
      <c r="F2" s="53"/>
      <c r="G2" s="53"/>
      <c r="H2" s="53"/>
      <c r="I2" s="53"/>
      <c r="J2" s="53"/>
      <c r="K2" s="53"/>
    </row>
    <row r="3" spans="1:15" x14ac:dyDescent="0.2">
      <c r="B3" s="36"/>
      <c r="C3" s="36"/>
      <c r="D3" s="36"/>
      <c r="E3" s="36"/>
      <c r="F3" s="36"/>
      <c r="G3" s="36"/>
      <c r="H3" s="36"/>
      <c r="I3" s="36"/>
    </row>
    <row r="4" spans="1:15" s="41" customFormat="1" x14ac:dyDescent="0.2">
      <c r="B4" s="44">
        <v>1.1000000000000001</v>
      </c>
      <c r="C4" s="44">
        <v>1.2</v>
      </c>
      <c r="D4" s="44">
        <v>1.3</v>
      </c>
      <c r="E4" s="44">
        <v>1.4</v>
      </c>
      <c r="F4" s="44">
        <v>1.5</v>
      </c>
      <c r="G4" s="44">
        <v>1.6</v>
      </c>
      <c r="H4" s="44">
        <v>1.7</v>
      </c>
      <c r="I4" s="44">
        <v>1.8</v>
      </c>
      <c r="J4" s="44">
        <v>1.9</v>
      </c>
      <c r="K4" s="44">
        <v>2</v>
      </c>
      <c r="L4" s="55"/>
      <c r="M4" s="55"/>
    </row>
    <row r="5" spans="1:15" x14ac:dyDescent="0.2">
      <c r="A5" s="35" t="s">
        <v>80</v>
      </c>
      <c r="B5" s="36">
        <f>'Member Transaction Model'!B5 * 'Payout Per Month at Trans rate'!$N$5</f>
        <v>111.37500000000001</v>
      </c>
      <c r="C5" s="36">
        <f>'Member Transaction Model'!C5 * 'Payout Per Month at Trans rate'!$N$5</f>
        <v>121.5</v>
      </c>
      <c r="D5" s="36">
        <f>'Member Transaction Model'!D5 * 'Payout Per Month at Trans rate'!$N$5</f>
        <v>131.625</v>
      </c>
      <c r="E5" s="36">
        <f>'Member Transaction Model'!E5 * 'Payout Per Month at Trans rate'!$N$5</f>
        <v>141.74999999999997</v>
      </c>
      <c r="F5" s="36">
        <f>'Member Transaction Model'!F5 * 'Payout Per Month at Trans rate'!$N$5</f>
        <v>151.875</v>
      </c>
      <c r="G5" s="36">
        <f>'Member Transaction Model'!G5 * 'Payout Per Month at Trans rate'!$N$5</f>
        <v>162</v>
      </c>
      <c r="H5" s="36">
        <f>'Member Transaction Model'!H5 * 'Payout Per Month at Trans rate'!$N$5</f>
        <v>172.125</v>
      </c>
      <c r="I5" s="36">
        <f>'Member Transaction Model'!I5 * 'Payout Per Month at Trans rate'!$N$5</f>
        <v>182.25</v>
      </c>
      <c r="J5" s="36">
        <f>'Member Transaction Model'!J5 * 'Payout Per Month at Trans rate'!$N$5</f>
        <v>192.375</v>
      </c>
      <c r="K5" s="36">
        <f>'Member Transaction Model'!K5 * 'Payout Per Month at Trans rate'!$N$5</f>
        <v>202.5</v>
      </c>
      <c r="L5" s="54" t="s">
        <v>77</v>
      </c>
      <c r="M5" s="54"/>
      <c r="N5">
        <f>1.125</f>
        <v>1.125</v>
      </c>
      <c r="O5" t="s">
        <v>78</v>
      </c>
    </row>
    <row r="6" spans="1:15" x14ac:dyDescent="0.2">
      <c r="A6" s="35" t="s">
        <v>81</v>
      </c>
      <c r="B6" s="36">
        <f>'Member Transaction Model'!B6 * 'Payout Per Month at Trans rate'!$N$5</f>
        <v>122.51250000000002</v>
      </c>
      <c r="C6" s="36">
        <f>'Member Transaction Model'!C6 * 'Payout Per Month at Trans rate'!$N$5</f>
        <v>145.79999999999998</v>
      </c>
      <c r="D6" s="36">
        <f>'Member Transaction Model'!D6 * 'Payout Per Month at Trans rate'!$N$5</f>
        <v>171.11249999999998</v>
      </c>
      <c r="E6" s="36">
        <f>'Member Transaction Model'!E6 * 'Payout Per Month at Trans rate'!$N$5</f>
        <v>198.45</v>
      </c>
      <c r="F6" s="36">
        <f>'Member Transaction Model'!F6 * 'Payout Per Month at Trans rate'!$N$5</f>
        <v>227.8125</v>
      </c>
      <c r="G6" s="36">
        <f>'Member Transaction Model'!G6 * 'Payout Per Month at Trans rate'!$N$5</f>
        <v>259.2</v>
      </c>
      <c r="H6" s="36">
        <f>'Member Transaction Model'!H6 * 'Payout Per Month at Trans rate'!$N$5</f>
        <v>292.61249999999995</v>
      </c>
      <c r="I6" s="36">
        <f>'Member Transaction Model'!I6 * 'Payout Per Month at Trans rate'!$N$5</f>
        <v>328.05</v>
      </c>
      <c r="J6" s="36">
        <f>'Member Transaction Model'!J6 * 'Payout Per Month at Trans rate'!$N$5</f>
        <v>365.51249999999999</v>
      </c>
      <c r="K6" s="36">
        <f>'Member Transaction Model'!K6 * 'Payout Per Month at Trans rate'!$N$5</f>
        <v>405</v>
      </c>
      <c r="L6" s="54"/>
      <c r="M6" s="54"/>
    </row>
    <row r="7" spans="1:15" x14ac:dyDescent="0.2">
      <c r="A7" s="35" t="s">
        <v>82</v>
      </c>
      <c r="B7" s="36">
        <f>'Member Transaction Model'!B7 * 'Payout Per Month at Trans rate'!$N$5</f>
        <v>134.76375000000004</v>
      </c>
      <c r="C7" s="36">
        <f>'Member Transaction Model'!C7 * 'Payout Per Month at Trans rate'!$N$5</f>
        <v>174.95999999999998</v>
      </c>
      <c r="D7" s="36">
        <f>'Member Transaction Model'!D7 * 'Payout Per Month at Trans rate'!$N$5</f>
        <v>222.44624999999999</v>
      </c>
      <c r="E7" s="36">
        <f>'Member Transaction Model'!E7 * 'Payout Per Month at Trans rate'!$N$5</f>
        <v>277.82999999999993</v>
      </c>
      <c r="F7" s="36">
        <f>'Member Transaction Model'!F7 * 'Payout Per Month at Trans rate'!$N$5</f>
        <v>341.71875</v>
      </c>
      <c r="G7" s="36">
        <f>'Member Transaction Model'!G7 * 'Payout Per Month at Trans rate'!$N$5</f>
        <v>414.72</v>
      </c>
      <c r="H7" s="36">
        <f>'Member Transaction Model'!H7 * 'Payout Per Month at Trans rate'!$N$5</f>
        <v>497.44124999999991</v>
      </c>
      <c r="I7" s="36">
        <f>'Member Transaction Model'!I7 * 'Payout Per Month at Trans rate'!$N$5</f>
        <v>590.49000000000012</v>
      </c>
      <c r="J7" s="36">
        <f>'Member Transaction Model'!J7 * 'Payout Per Month at Trans rate'!$N$5</f>
        <v>694.47374999999988</v>
      </c>
      <c r="K7" s="36">
        <f>'Member Transaction Model'!K7 * 'Payout Per Month at Trans rate'!$N$5</f>
        <v>810</v>
      </c>
      <c r="L7" s="54"/>
      <c r="M7" s="54"/>
    </row>
    <row r="8" spans="1:15" x14ac:dyDescent="0.2">
      <c r="A8" s="35" t="s">
        <v>83</v>
      </c>
      <c r="B8" s="36">
        <f>'Member Transaction Model'!B8 * 'Payout Per Month at Trans rate'!$N$5</f>
        <v>148.24012500000006</v>
      </c>
      <c r="C8" s="36">
        <f>'Member Transaction Model'!C8 * 'Payout Per Month at Trans rate'!$N$5</f>
        <v>209.95199999999997</v>
      </c>
      <c r="D8" s="36">
        <f>'Member Transaction Model'!D8 * 'Payout Per Month at Trans rate'!$N$5</f>
        <v>289.18012499999998</v>
      </c>
      <c r="E8" s="36">
        <f>'Member Transaction Model'!E8 * 'Payout Per Month at Trans rate'!$N$5</f>
        <v>388.96199999999988</v>
      </c>
      <c r="F8" s="36">
        <f>'Member Transaction Model'!F8 * 'Payout Per Month at Trans rate'!$N$5</f>
        <v>512.578125</v>
      </c>
      <c r="G8" s="36">
        <f>'Member Transaction Model'!G8 * 'Payout Per Month at Trans rate'!$N$5</f>
        <v>663.55200000000013</v>
      </c>
      <c r="H8" s="36">
        <f>'Member Transaction Model'!H8 * 'Payout Per Month at Trans rate'!$N$5</f>
        <v>845.65012499999989</v>
      </c>
      <c r="I8" s="36">
        <f>'Member Transaction Model'!I8 * 'Payout Per Month at Trans rate'!$N$5</f>
        <v>1062.8820000000003</v>
      </c>
      <c r="J8" s="36">
        <f>'Member Transaction Model'!J8 * 'Payout Per Month at Trans rate'!$N$5</f>
        <v>1319.5001249999998</v>
      </c>
      <c r="K8" s="36">
        <f>'Member Transaction Model'!K8 * 'Payout Per Month at Trans rate'!$N$5</f>
        <v>1620</v>
      </c>
    </row>
    <row r="9" spans="1:15" x14ac:dyDescent="0.2">
      <c r="A9" s="35" t="s">
        <v>84</v>
      </c>
      <c r="B9" s="36">
        <f>'Member Transaction Model'!B9 * 'Payout Per Month at Trans rate'!$N$5</f>
        <v>163.0641375000001</v>
      </c>
      <c r="C9" s="36">
        <f>'Member Transaction Model'!C9 * 'Payout Per Month at Trans rate'!$N$5</f>
        <v>251.94239999999994</v>
      </c>
      <c r="D9" s="36">
        <f>'Member Transaction Model'!D9 * 'Payout Per Month at Trans rate'!$N$5</f>
        <v>375.93416250000001</v>
      </c>
      <c r="E9" s="36">
        <f>'Member Transaction Model'!E9 * 'Payout Per Month at Trans rate'!$N$5</f>
        <v>544.54679999999985</v>
      </c>
      <c r="F9" s="36">
        <f>'Member Transaction Model'!F9 * 'Payout Per Month at Trans rate'!$N$5</f>
        <v>768.8671875</v>
      </c>
      <c r="G9" s="36">
        <f>'Member Transaction Model'!G9 * 'Payout Per Month at Trans rate'!$N$5</f>
        <v>1061.6832000000002</v>
      </c>
      <c r="H9" s="36">
        <f>'Member Transaction Model'!H9 * 'Payout Per Month at Trans rate'!$N$5</f>
        <v>1437.6052124999997</v>
      </c>
      <c r="I9" s="36">
        <f>'Member Transaction Model'!I9 * 'Payout Per Month at Trans rate'!$N$5</f>
        <v>1913.1876000000007</v>
      </c>
      <c r="J9" s="36">
        <f>'Member Transaction Model'!J9 * 'Payout Per Month at Trans rate'!$N$5</f>
        <v>2507.0502374999996</v>
      </c>
      <c r="K9" s="36">
        <f>'Member Transaction Model'!K9 * 'Payout Per Month at Trans rate'!$N$5</f>
        <v>3240</v>
      </c>
    </row>
    <row r="10" spans="1:15" x14ac:dyDescent="0.2">
      <c r="A10" s="35" t="s">
        <v>85</v>
      </c>
      <c r="B10" s="36">
        <f>'Member Transaction Model'!B10 * 'Payout Per Month at Trans rate'!$N$5</f>
        <v>179.37055125000012</v>
      </c>
      <c r="C10" s="36">
        <f>'Member Transaction Model'!C10 * 'Payout Per Month at Trans rate'!$N$5</f>
        <v>302.33087999999992</v>
      </c>
      <c r="D10" s="36">
        <f>'Member Transaction Model'!D10 * 'Payout Per Month at Trans rate'!$N$5</f>
        <v>488.71441125000001</v>
      </c>
      <c r="E10" s="36">
        <f>'Member Transaction Model'!E10 * 'Payout Per Month at Trans rate'!$N$5</f>
        <v>762.36551999999972</v>
      </c>
      <c r="F10" s="36">
        <f>'Member Transaction Model'!F10 * 'Payout Per Month at Trans rate'!$N$5</f>
        <v>1153.30078125</v>
      </c>
      <c r="G10" s="36">
        <f>'Member Transaction Model'!G10 * 'Payout Per Month at Trans rate'!$N$5</f>
        <v>1698.6931200000004</v>
      </c>
      <c r="H10" s="36">
        <f>'Member Transaction Model'!H10 * 'Payout Per Month at Trans rate'!$N$5</f>
        <v>2443.9288612499995</v>
      </c>
      <c r="I10" s="36"/>
    </row>
    <row r="11" spans="1:15" x14ac:dyDescent="0.2">
      <c r="A11" s="35" t="s">
        <v>86</v>
      </c>
      <c r="B11" s="36">
        <f>'Member Transaction Model'!B11 * 'Payout Per Month at Trans rate'!$N$5</f>
        <v>197.30760637500015</v>
      </c>
      <c r="C11" s="36">
        <f>'Member Transaction Model'!C11 * 'Payout Per Month at Trans rate'!$N$5</f>
        <v>362.79705599999994</v>
      </c>
      <c r="D11" s="36">
        <f>'Member Transaction Model'!D11 * 'Payout Per Month at Trans rate'!$N$5</f>
        <v>635.32873462500004</v>
      </c>
      <c r="E11" s="36">
        <f>'Member Transaction Model'!E11 * 'Payout Per Month at Trans rate'!$N$5</f>
        <v>1067.3117279999994</v>
      </c>
      <c r="F11" s="36">
        <f>'Member Transaction Model'!F11 * 'Payout Per Month at Trans rate'!$N$5</f>
        <v>1729.951171875</v>
      </c>
      <c r="G11" s="36">
        <f>'Member Transaction Model'!G11 * 'Payout Per Month at Trans rate'!$N$5</f>
        <v>2717.9089920000006</v>
      </c>
      <c r="H11" s="36"/>
      <c r="I11" s="36"/>
    </row>
    <row r="12" spans="1:15" x14ac:dyDescent="0.2">
      <c r="A12" s="35" t="s">
        <v>87</v>
      </c>
      <c r="B12" s="36">
        <f>'Member Transaction Model'!B12 * 'Payout Per Month at Trans rate'!$N$5</f>
        <v>217.0383670125002</v>
      </c>
      <c r="C12" s="36">
        <f>'Member Transaction Model'!C12 * 'Payout Per Month at Trans rate'!$N$5</f>
        <v>435.35646719999988</v>
      </c>
      <c r="D12" s="36">
        <f>'Member Transaction Model'!D12 * 'Payout Per Month at Trans rate'!$N$5</f>
        <v>825.92735501250013</v>
      </c>
      <c r="E12" s="36">
        <f>'Member Transaction Model'!E12 * 'Payout Per Month at Trans rate'!$N$5</f>
        <v>1494.2364191999991</v>
      </c>
      <c r="F12" s="36">
        <f>'Member Transaction Model'!F12 * 'Payout Per Month at Trans rate'!$N$5</f>
        <v>2594.9267578125</v>
      </c>
      <c r="G12" s="36"/>
      <c r="H12" s="36"/>
      <c r="I12" s="36"/>
    </row>
    <row r="13" spans="1:15" x14ac:dyDescent="0.2">
      <c r="A13" s="35" t="s">
        <v>88</v>
      </c>
      <c r="B13" s="36">
        <f>'Member Transaction Model'!B13 * 'Payout Per Month at Trans rate'!$N$5</f>
        <v>238.74220371375023</v>
      </c>
      <c r="C13" s="36">
        <f>'Member Transaction Model'!C13 * 'Payout Per Month at Trans rate'!$N$5</f>
        <v>522.42776063999986</v>
      </c>
      <c r="D13" s="36">
        <f>'Member Transaction Model'!D13 * 'Payout Per Month at Trans rate'!$N$5</f>
        <v>1073.7055615162503</v>
      </c>
      <c r="E13" s="36">
        <f>'Member Transaction Model'!E13 * 'Payout Per Month at Trans rate'!$N$5</f>
        <v>2091.9309868799987</v>
      </c>
      <c r="F13" s="36"/>
      <c r="G13" s="36"/>
      <c r="H13" s="36"/>
      <c r="I13" s="36"/>
    </row>
    <row r="14" spans="1:15" x14ac:dyDescent="0.2">
      <c r="A14" s="35"/>
      <c r="B14" s="36"/>
      <c r="C14" s="36"/>
      <c r="D14" s="36"/>
      <c r="E14" s="36"/>
      <c r="F14" s="36"/>
      <c r="G14" s="36"/>
      <c r="H14" s="36"/>
      <c r="I14" s="36"/>
    </row>
    <row r="15" spans="1:15" x14ac:dyDescent="0.2">
      <c r="A15" s="35"/>
      <c r="B15" s="36"/>
      <c r="C15" s="36"/>
      <c r="D15" s="36"/>
      <c r="E15" s="36"/>
      <c r="F15" s="36"/>
      <c r="G15" s="36"/>
      <c r="H15" s="36"/>
      <c r="I15" s="36"/>
    </row>
    <row r="16" spans="1:15" x14ac:dyDescent="0.2">
      <c r="A16" s="35"/>
      <c r="B16" s="36"/>
      <c r="C16" s="36"/>
      <c r="D16" s="36"/>
      <c r="E16" s="36"/>
      <c r="F16" s="36"/>
      <c r="G16" s="36"/>
      <c r="H16" s="36"/>
      <c r="I16" s="36"/>
    </row>
    <row r="17" spans="1:9" x14ac:dyDescent="0.2">
      <c r="A17" s="35"/>
      <c r="B17" s="36"/>
      <c r="C17" s="36"/>
      <c r="D17" s="36"/>
      <c r="E17" s="36"/>
      <c r="F17" s="36"/>
      <c r="G17" s="36"/>
      <c r="H17" s="36"/>
      <c r="I17" s="36"/>
    </row>
    <row r="18" spans="1:9" x14ac:dyDescent="0.2">
      <c r="A18" s="35"/>
      <c r="B18" s="36"/>
      <c r="C18" s="36"/>
      <c r="D18" s="36"/>
      <c r="E18" s="36"/>
      <c r="F18" s="36"/>
      <c r="G18" s="36"/>
      <c r="H18" s="36"/>
      <c r="I18" s="36"/>
    </row>
    <row r="19" spans="1:9" x14ac:dyDescent="0.2">
      <c r="A19" s="35"/>
      <c r="B19" s="36"/>
      <c r="C19" s="36"/>
      <c r="D19" s="36"/>
      <c r="E19" s="36"/>
      <c r="F19" s="36"/>
      <c r="G19" s="36"/>
      <c r="H19" s="36"/>
      <c r="I19" s="36"/>
    </row>
    <row r="20" spans="1:9" x14ac:dyDescent="0.2">
      <c r="A20" s="35"/>
      <c r="B20" s="36"/>
      <c r="C20" s="36"/>
      <c r="D20" s="36"/>
      <c r="E20" s="36"/>
      <c r="F20" s="36"/>
      <c r="G20" s="36"/>
      <c r="H20" s="36"/>
      <c r="I20" s="36"/>
    </row>
    <row r="21" spans="1:9" x14ac:dyDescent="0.2">
      <c r="A21" s="35"/>
      <c r="B21" s="36"/>
      <c r="C21" s="36"/>
      <c r="D21" s="36"/>
      <c r="E21" s="36"/>
      <c r="F21" s="36"/>
      <c r="G21" s="36"/>
      <c r="H21" s="36"/>
      <c r="I21" s="36"/>
    </row>
    <row r="22" spans="1:9" x14ac:dyDescent="0.2">
      <c r="A22" s="35"/>
      <c r="B22" s="36"/>
      <c r="C22" s="36"/>
      <c r="D22" s="36"/>
      <c r="E22" s="36"/>
      <c r="F22" s="36"/>
      <c r="G22" s="36"/>
      <c r="H22" s="36"/>
      <c r="I22" s="36"/>
    </row>
    <row r="23" spans="1:9" x14ac:dyDescent="0.2">
      <c r="A23" s="35"/>
      <c r="B23" s="36"/>
      <c r="C23" s="36"/>
      <c r="D23" s="36"/>
      <c r="E23" s="36"/>
      <c r="F23" s="36"/>
      <c r="G23" s="36"/>
      <c r="H23" s="36"/>
    </row>
    <row r="24" spans="1:9" x14ac:dyDescent="0.2">
      <c r="A24" s="35"/>
      <c r="B24" s="36"/>
      <c r="C24" s="36"/>
      <c r="D24" s="36"/>
      <c r="E24" s="36"/>
      <c r="F24" s="36"/>
      <c r="G24" s="36"/>
      <c r="H24" s="36"/>
      <c r="I24" s="36"/>
    </row>
    <row r="25" spans="1:9" x14ac:dyDescent="0.2">
      <c r="A25" s="35"/>
      <c r="B25" s="36"/>
      <c r="C25" s="36"/>
      <c r="D25" s="36"/>
      <c r="E25" s="36"/>
      <c r="F25" s="36"/>
      <c r="G25" s="36"/>
      <c r="H25" s="36"/>
      <c r="I25" s="36"/>
    </row>
    <row r="26" spans="1:9" x14ac:dyDescent="0.2">
      <c r="A26" s="35"/>
      <c r="B26" s="36"/>
      <c r="C26" s="36"/>
      <c r="D26" s="36"/>
      <c r="E26" s="36"/>
      <c r="F26" s="36"/>
      <c r="G26" s="36"/>
      <c r="H26" s="36"/>
      <c r="I26" s="36"/>
    </row>
    <row r="27" spans="1:9" x14ac:dyDescent="0.2">
      <c r="A27" s="35"/>
      <c r="B27" s="36"/>
      <c r="C27" s="36"/>
      <c r="D27" s="36"/>
      <c r="E27" s="36"/>
      <c r="F27" s="36"/>
      <c r="G27" s="36"/>
      <c r="H27" s="36"/>
      <c r="I27" s="36"/>
    </row>
    <row r="28" spans="1:9" x14ac:dyDescent="0.2">
      <c r="A28" s="35"/>
      <c r="B28" s="36"/>
      <c r="C28" s="36"/>
      <c r="D28" s="36"/>
      <c r="E28" s="36"/>
      <c r="F28" s="36"/>
      <c r="G28" s="36"/>
      <c r="H28" s="36"/>
      <c r="I28" s="36"/>
    </row>
    <row r="29" spans="1:9" x14ac:dyDescent="0.2">
      <c r="A29" s="35"/>
      <c r="B29" s="36"/>
      <c r="C29" s="36"/>
      <c r="D29" s="36"/>
      <c r="E29" s="36"/>
      <c r="F29" s="36"/>
      <c r="G29" s="36"/>
      <c r="H29" s="36"/>
      <c r="I29" s="36"/>
    </row>
    <row r="30" spans="1:9" x14ac:dyDescent="0.2">
      <c r="A30" s="35"/>
      <c r="B30" s="36"/>
      <c r="C30" s="36"/>
      <c r="D30" s="36"/>
      <c r="E30" s="36"/>
      <c r="F30" s="36"/>
      <c r="G30" s="36"/>
      <c r="H30" s="36"/>
      <c r="I30" s="36"/>
    </row>
    <row r="31" spans="1:9" x14ac:dyDescent="0.2">
      <c r="A31" s="35"/>
      <c r="B31" s="36"/>
      <c r="C31" s="36"/>
      <c r="D31" s="36"/>
      <c r="E31" s="36"/>
      <c r="F31" s="36"/>
      <c r="G31" s="36"/>
      <c r="H31" s="36"/>
      <c r="I31" s="36"/>
    </row>
    <row r="32" spans="1:9" x14ac:dyDescent="0.2">
      <c r="A32" s="35"/>
      <c r="B32" s="36"/>
      <c r="C32" s="36"/>
      <c r="D32" s="36"/>
      <c r="E32" s="36"/>
      <c r="F32" s="36"/>
      <c r="G32" s="36"/>
      <c r="H32" s="36"/>
      <c r="I32" s="36"/>
    </row>
    <row r="33" spans="1:9" x14ac:dyDescent="0.2">
      <c r="A33" s="35"/>
      <c r="B33" s="36"/>
      <c r="C33" s="36"/>
      <c r="D33" s="36"/>
      <c r="E33" s="36"/>
      <c r="F33" s="36"/>
      <c r="G33" s="36"/>
      <c r="H33" s="36"/>
      <c r="I33" s="36"/>
    </row>
    <row r="34" spans="1:9" x14ac:dyDescent="0.2">
      <c r="A34" s="35"/>
      <c r="B34" s="36"/>
      <c r="C34" s="36"/>
      <c r="D34" s="36"/>
      <c r="E34" s="36"/>
      <c r="F34" s="36"/>
      <c r="G34" s="36"/>
      <c r="H34" s="36"/>
      <c r="I34" s="36"/>
    </row>
    <row r="35" spans="1:9" x14ac:dyDescent="0.2">
      <c r="A35" s="35"/>
      <c r="B35" s="36"/>
      <c r="C35" s="36"/>
      <c r="D35" s="36"/>
      <c r="E35" s="36"/>
      <c r="F35" s="36"/>
      <c r="G35" s="36"/>
      <c r="H35" s="36"/>
      <c r="I35" s="36"/>
    </row>
    <row r="36" spans="1:9" x14ac:dyDescent="0.2">
      <c r="A36" s="35"/>
      <c r="B36" s="36"/>
      <c r="C36" s="36"/>
      <c r="D36" s="36"/>
      <c r="E36" s="36"/>
      <c r="F36" s="36"/>
      <c r="G36" s="36"/>
      <c r="H36" s="36"/>
      <c r="I36" s="36"/>
    </row>
    <row r="37" spans="1:9" x14ac:dyDescent="0.2">
      <c r="A37" s="35"/>
      <c r="B37" s="36"/>
      <c r="C37" s="36"/>
      <c r="D37" s="36"/>
      <c r="E37" s="36"/>
      <c r="F37" s="36"/>
      <c r="G37" s="36"/>
      <c r="H37" s="36"/>
      <c r="I37" s="36"/>
    </row>
    <row r="38" spans="1:9" x14ac:dyDescent="0.2">
      <c r="A38" s="35"/>
      <c r="B38" s="36"/>
      <c r="C38" s="36"/>
      <c r="D38" s="36"/>
      <c r="E38" s="36"/>
      <c r="F38" s="36"/>
      <c r="G38" s="36"/>
      <c r="H38" s="36"/>
      <c r="I38" s="36"/>
    </row>
    <row r="39" spans="1:9" x14ac:dyDescent="0.2">
      <c r="A39" s="35"/>
      <c r="B39" s="36"/>
      <c r="C39" s="36"/>
      <c r="D39" s="36"/>
      <c r="E39" s="36"/>
      <c r="F39" s="36"/>
      <c r="G39" s="36"/>
      <c r="H39" s="36"/>
      <c r="I39" s="36"/>
    </row>
    <row r="40" spans="1:9" x14ac:dyDescent="0.2">
      <c r="A40" s="35"/>
      <c r="B40" s="36"/>
      <c r="C40" s="36"/>
      <c r="D40" s="36"/>
      <c r="E40" s="36"/>
      <c r="F40" s="36"/>
      <c r="G40" s="36"/>
      <c r="H40" s="36"/>
      <c r="I40" s="36"/>
    </row>
    <row r="41" spans="1:9" x14ac:dyDescent="0.2">
      <c r="A41" s="35"/>
      <c r="B41" s="36"/>
      <c r="C41" s="36"/>
      <c r="D41" s="36"/>
      <c r="E41" s="36"/>
      <c r="F41" s="36"/>
      <c r="G41" s="36"/>
      <c r="H41" s="36"/>
      <c r="I41" s="36"/>
    </row>
    <row r="42" spans="1:9" x14ac:dyDescent="0.2">
      <c r="A42" s="35"/>
      <c r="B42" s="36"/>
      <c r="C42" s="36"/>
      <c r="D42" s="36"/>
      <c r="E42" s="36"/>
      <c r="F42" s="36"/>
      <c r="G42" s="36"/>
      <c r="H42" s="36"/>
      <c r="I42" s="36"/>
    </row>
    <row r="43" spans="1:9" x14ac:dyDescent="0.2">
      <c r="A43" s="35"/>
      <c r="B43" s="36"/>
      <c r="C43" s="36"/>
      <c r="D43" s="36"/>
      <c r="E43" s="36"/>
      <c r="F43" s="36"/>
      <c r="G43" s="36"/>
      <c r="H43" s="36"/>
      <c r="I43" s="36"/>
    </row>
    <row r="44" spans="1:9" x14ac:dyDescent="0.2">
      <c r="A44" s="35"/>
      <c r="B44" s="36"/>
      <c r="C44" s="36"/>
      <c r="D44" s="36"/>
      <c r="E44" s="36"/>
      <c r="F44" s="36"/>
      <c r="G44" s="36"/>
      <c r="H44" s="36"/>
      <c r="I44" s="36"/>
    </row>
    <row r="45" spans="1:9" x14ac:dyDescent="0.2">
      <c r="A45" s="35"/>
      <c r="B45" s="36"/>
      <c r="C45" s="36"/>
      <c r="D45" s="36"/>
      <c r="E45" s="36"/>
      <c r="F45" s="36"/>
      <c r="G45" s="36"/>
      <c r="H45" s="36"/>
      <c r="I45" s="36"/>
    </row>
    <row r="46" spans="1:9" x14ac:dyDescent="0.2">
      <c r="A46" s="35"/>
      <c r="B46" s="36"/>
      <c r="C46" s="36"/>
      <c r="D46" s="36"/>
      <c r="E46" s="36"/>
      <c r="F46" s="36"/>
      <c r="G46" s="36"/>
      <c r="H46" s="36"/>
      <c r="I46" s="36"/>
    </row>
    <row r="47" spans="1:9" x14ac:dyDescent="0.2">
      <c r="A47" s="35"/>
      <c r="B47" s="36"/>
      <c r="C47" s="36"/>
      <c r="D47" s="36"/>
      <c r="E47" s="36"/>
      <c r="F47" s="36"/>
      <c r="G47" s="36"/>
      <c r="H47" s="36"/>
      <c r="I47" s="36"/>
    </row>
    <row r="48" spans="1:9" x14ac:dyDescent="0.2">
      <c r="A48" s="35"/>
      <c r="B48" s="36"/>
      <c r="C48" s="36"/>
      <c r="D48" s="36"/>
      <c r="E48" s="36"/>
      <c r="F48" s="36"/>
      <c r="G48" s="36"/>
      <c r="H48" s="36"/>
      <c r="I48" s="36"/>
    </row>
    <row r="49" spans="1:9" x14ac:dyDescent="0.2">
      <c r="A49" s="35"/>
      <c r="B49" s="36"/>
      <c r="C49" s="36"/>
      <c r="D49" s="36"/>
      <c r="E49" s="36"/>
      <c r="F49" s="36"/>
      <c r="G49" s="36"/>
      <c r="H49" s="36"/>
      <c r="I49" s="36"/>
    </row>
    <row r="50" spans="1:9" x14ac:dyDescent="0.2">
      <c r="A50" s="35"/>
      <c r="B50" s="36"/>
      <c r="C50" s="36"/>
      <c r="D50" s="36"/>
      <c r="E50" s="36"/>
      <c r="F50" s="36"/>
      <c r="G50" s="36"/>
      <c r="H50" s="36"/>
      <c r="I50" s="36"/>
    </row>
    <row r="51" spans="1:9" x14ac:dyDescent="0.2">
      <c r="A51" s="35"/>
      <c r="B51" s="36"/>
      <c r="C51" s="36"/>
      <c r="D51" s="36"/>
      <c r="E51" s="36"/>
      <c r="F51" s="36"/>
      <c r="G51" s="36"/>
      <c r="H51" s="36"/>
      <c r="I51" s="36"/>
    </row>
    <row r="52" spans="1:9" x14ac:dyDescent="0.2">
      <c r="A52" s="35"/>
      <c r="B52" s="36"/>
      <c r="C52" s="36"/>
      <c r="D52" s="36"/>
      <c r="E52" s="36"/>
      <c r="F52" s="36"/>
      <c r="G52" s="36"/>
      <c r="H52" s="36"/>
      <c r="I52" s="36"/>
    </row>
    <row r="53" spans="1:9" x14ac:dyDescent="0.2">
      <c r="A53" s="35"/>
      <c r="B53" s="36"/>
      <c r="C53" s="36"/>
      <c r="D53" s="36"/>
      <c r="E53" s="36"/>
      <c r="F53" s="36"/>
      <c r="G53" s="36"/>
      <c r="H53" s="36"/>
      <c r="I53" s="36"/>
    </row>
    <row r="54" spans="1:9" x14ac:dyDescent="0.2">
      <c r="A54" s="35"/>
      <c r="B54" s="36"/>
      <c r="C54" s="36"/>
      <c r="D54" s="36"/>
      <c r="E54" s="36"/>
      <c r="F54" s="36"/>
      <c r="G54" s="36"/>
      <c r="H54" s="36"/>
      <c r="I54" s="36"/>
    </row>
    <row r="55" spans="1:9" x14ac:dyDescent="0.2">
      <c r="A55" s="35"/>
      <c r="B55" s="36"/>
      <c r="C55" s="36"/>
      <c r="D55" s="36"/>
      <c r="E55" s="36"/>
      <c r="F55" s="36"/>
      <c r="G55" s="36"/>
      <c r="H55" s="36"/>
      <c r="I55" s="36"/>
    </row>
    <row r="56" spans="1:9" x14ac:dyDescent="0.2">
      <c r="A56" s="35"/>
      <c r="B56" s="36"/>
      <c r="C56" s="36"/>
      <c r="D56" s="36"/>
      <c r="E56" s="36"/>
      <c r="F56" s="36"/>
      <c r="G56" s="36"/>
      <c r="H56" s="36"/>
      <c r="I56" s="36"/>
    </row>
    <row r="57" spans="1:9" x14ac:dyDescent="0.2">
      <c r="A57" s="35"/>
      <c r="B57" s="36"/>
      <c r="C57" s="36"/>
      <c r="D57" s="36"/>
      <c r="E57" s="36"/>
      <c r="F57" s="36"/>
      <c r="G57" s="36"/>
      <c r="H57" s="36"/>
      <c r="I57" s="36"/>
    </row>
    <row r="58" spans="1:9" x14ac:dyDescent="0.2">
      <c r="A58" s="35"/>
      <c r="B58" s="36"/>
      <c r="C58" s="36"/>
      <c r="D58" s="36"/>
      <c r="E58" s="36"/>
      <c r="F58" s="36"/>
      <c r="G58" s="36"/>
      <c r="H58" s="36"/>
      <c r="I58" s="36"/>
    </row>
    <row r="59" spans="1:9" x14ac:dyDescent="0.2">
      <c r="A59" s="35"/>
      <c r="B59" s="36"/>
      <c r="C59" s="36"/>
      <c r="D59" s="36"/>
      <c r="E59" s="36"/>
      <c r="F59" s="36"/>
      <c r="G59" s="36"/>
      <c r="H59" s="36"/>
      <c r="I59" s="36"/>
    </row>
    <row r="60" spans="1:9" x14ac:dyDescent="0.2">
      <c r="A60" s="35"/>
      <c r="B60" s="36"/>
      <c r="C60" s="36"/>
      <c r="D60" s="36"/>
      <c r="E60" s="36"/>
      <c r="F60" s="36"/>
      <c r="G60" s="36"/>
      <c r="H60" s="36"/>
      <c r="I60" s="36"/>
    </row>
    <row r="61" spans="1:9" x14ac:dyDescent="0.2">
      <c r="A61" s="35"/>
      <c r="B61" s="36"/>
      <c r="C61" s="36"/>
      <c r="D61" s="36"/>
      <c r="E61" s="36"/>
      <c r="F61" s="36"/>
      <c r="G61" s="36"/>
      <c r="H61" s="36"/>
      <c r="I61" s="36"/>
    </row>
    <row r="62" spans="1:9" x14ac:dyDescent="0.2">
      <c r="A62" s="35"/>
      <c r="B62" s="36"/>
      <c r="C62" s="36"/>
      <c r="D62" s="36"/>
      <c r="E62" s="36"/>
      <c r="F62" s="36"/>
      <c r="G62" s="36"/>
      <c r="H62" s="36"/>
      <c r="I62" s="36"/>
    </row>
    <row r="63" spans="1:9" x14ac:dyDescent="0.2">
      <c r="A63" s="35"/>
      <c r="B63" s="36"/>
      <c r="C63" s="36"/>
      <c r="D63" s="36"/>
      <c r="E63" s="36"/>
      <c r="F63" s="36"/>
      <c r="G63" s="36"/>
      <c r="H63" s="36"/>
      <c r="I63" s="36"/>
    </row>
    <row r="64" spans="1:9" x14ac:dyDescent="0.2">
      <c r="A64" s="35"/>
      <c r="B64" s="36"/>
      <c r="C64" s="36"/>
      <c r="D64" s="36"/>
      <c r="E64" s="36"/>
      <c r="F64" s="36"/>
      <c r="G64" s="36"/>
      <c r="H64" s="36"/>
      <c r="I64" s="36"/>
    </row>
    <row r="65" spans="1:1" x14ac:dyDescent="0.2">
      <c r="A65" s="35"/>
    </row>
  </sheetData>
  <mergeCells count="6">
    <mergeCell ref="L7:M7"/>
    <mergeCell ref="B1:K1"/>
    <mergeCell ref="B2:K2"/>
    <mergeCell ref="L4:M4"/>
    <mergeCell ref="L5:M5"/>
    <mergeCell ref="L6:M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B5A0-2B93-2345-8476-879DD3A807D2}">
  <dimension ref="B1:K33"/>
  <sheetViews>
    <sheetView workbookViewId="0">
      <selection activeCell="B27" sqref="B27:G33"/>
    </sheetView>
  </sheetViews>
  <sheetFormatPr baseColWidth="10" defaultRowHeight="16" x14ac:dyDescent="0.2"/>
  <cols>
    <col min="2" max="2" width="3.1640625" customWidth="1"/>
    <col min="3" max="3" width="9.5" style="1" customWidth="1"/>
    <col min="4" max="4" width="13" style="2" customWidth="1"/>
    <col min="5" max="5" width="12" style="2" customWidth="1"/>
    <col min="6" max="11" width="13" style="2" customWidth="1"/>
  </cols>
  <sheetData>
    <row r="1" spans="2:11" x14ac:dyDescent="0.2">
      <c r="D1" s="46" t="s">
        <v>1</v>
      </c>
      <c r="E1" s="46"/>
      <c r="F1" s="46"/>
      <c r="G1" s="46"/>
      <c r="H1" s="46"/>
      <c r="I1" s="46"/>
      <c r="J1" s="46"/>
      <c r="K1" s="46"/>
    </row>
    <row r="2" spans="2:11" x14ac:dyDescent="0.2">
      <c r="D2" s="4">
        <v>25</v>
      </c>
      <c r="E2" s="4" t="s">
        <v>2</v>
      </c>
      <c r="F2" s="4">
        <v>50</v>
      </c>
      <c r="G2" s="4" t="s">
        <v>2</v>
      </c>
      <c r="H2" s="4">
        <v>75</v>
      </c>
      <c r="I2" s="4" t="s">
        <v>2</v>
      </c>
      <c r="J2" s="4">
        <v>100</v>
      </c>
      <c r="K2" s="4" t="s">
        <v>2</v>
      </c>
    </row>
    <row r="3" spans="2:11" x14ac:dyDescent="0.2">
      <c r="B3" s="47" t="s">
        <v>0</v>
      </c>
      <c r="C3" s="3">
        <v>1000</v>
      </c>
      <c r="D3" s="5">
        <f>D$2*$C3</f>
        <v>25000</v>
      </c>
      <c r="E3" s="5">
        <f>D3*$G$8</f>
        <v>7500</v>
      </c>
      <c r="F3" s="5">
        <f>F$2*$C3</f>
        <v>50000</v>
      </c>
      <c r="G3" s="5">
        <f>F3*$G$8</f>
        <v>15000</v>
      </c>
      <c r="H3" s="5">
        <f>H$2*$C3</f>
        <v>75000</v>
      </c>
      <c r="I3" s="5">
        <f>H3*$G$8</f>
        <v>22500</v>
      </c>
      <c r="J3" s="5">
        <f>J$2*$C3</f>
        <v>100000</v>
      </c>
      <c r="K3" s="5">
        <f>J3*$G$8</f>
        <v>30000</v>
      </c>
    </row>
    <row r="4" spans="2:11" x14ac:dyDescent="0.2">
      <c r="B4" s="47"/>
      <c r="C4" s="3">
        <v>5000</v>
      </c>
      <c r="D4" s="5">
        <f>D$2*$C4</f>
        <v>125000</v>
      </c>
      <c r="E4" s="5">
        <f>D4*$G$8</f>
        <v>37500</v>
      </c>
      <c r="F4" s="5">
        <f>F$2*$C4</f>
        <v>250000</v>
      </c>
      <c r="G4" s="5">
        <f>F4*$G$8</f>
        <v>75000</v>
      </c>
      <c r="H4" s="5">
        <f>H$2*$C4</f>
        <v>375000</v>
      </c>
      <c r="I4" s="5">
        <f>H4*$G$8</f>
        <v>112500</v>
      </c>
      <c r="J4" s="5">
        <f>J$2*$C4</f>
        <v>500000</v>
      </c>
      <c r="K4" s="5">
        <f>J4*$G$8</f>
        <v>150000</v>
      </c>
    </row>
    <row r="5" spans="2:11" x14ac:dyDescent="0.2">
      <c r="B5" s="47"/>
      <c r="C5" s="3">
        <v>10000</v>
      </c>
      <c r="D5" s="5">
        <f>D$2*$C5</f>
        <v>250000</v>
      </c>
      <c r="E5" s="5">
        <f>D5*$G$8</f>
        <v>75000</v>
      </c>
      <c r="F5" s="5">
        <f>F$2*$C5</f>
        <v>500000</v>
      </c>
      <c r="G5" s="5">
        <f>F5*$G$8</f>
        <v>150000</v>
      </c>
      <c r="H5" s="5">
        <f>H$2*$C5</f>
        <v>750000</v>
      </c>
      <c r="I5" s="5">
        <f>H5*$G$8</f>
        <v>225000</v>
      </c>
      <c r="J5" s="5">
        <f>J$2*$C5</f>
        <v>1000000</v>
      </c>
      <c r="K5" s="5">
        <f>J5*$G$8</f>
        <v>300000</v>
      </c>
    </row>
    <row r="6" spans="2:11" x14ac:dyDescent="0.2">
      <c r="B6" s="47"/>
      <c r="C6" s="3">
        <v>100000</v>
      </c>
      <c r="D6" s="5">
        <f>D$2*$C6</f>
        <v>2500000</v>
      </c>
      <c r="E6" s="5">
        <f>D6*$G$8</f>
        <v>750000</v>
      </c>
      <c r="F6" s="5">
        <f>F$2*$C6</f>
        <v>5000000</v>
      </c>
      <c r="G6" s="5">
        <f>F6*$G$8</f>
        <v>1500000</v>
      </c>
      <c r="H6" s="5">
        <f>H$2*$C6</f>
        <v>7500000</v>
      </c>
      <c r="I6" s="5">
        <f>H6*$G$8</f>
        <v>2250000</v>
      </c>
      <c r="J6" s="5">
        <f>J$2*$C6</f>
        <v>10000000</v>
      </c>
      <c r="K6" s="5">
        <f>J6*$G$8</f>
        <v>3000000</v>
      </c>
    </row>
    <row r="7" spans="2:11" x14ac:dyDescent="0.2">
      <c r="B7" s="47"/>
      <c r="C7" s="3">
        <v>1000000</v>
      </c>
      <c r="D7" s="5">
        <f>D$2*$C7</f>
        <v>25000000</v>
      </c>
      <c r="E7" s="5">
        <f>D7*$G$8</f>
        <v>7500000</v>
      </c>
      <c r="F7" s="5">
        <f>F$2*$C7</f>
        <v>50000000</v>
      </c>
      <c r="G7" s="5">
        <f>F7*$G$8</f>
        <v>15000000</v>
      </c>
      <c r="H7" s="5">
        <f>H$2*$C7</f>
        <v>75000000</v>
      </c>
      <c r="I7" s="5">
        <f>H7*$G$8</f>
        <v>22500000</v>
      </c>
      <c r="J7" s="5">
        <f>J$2*$C7</f>
        <v>100000000</v>
      </c>
      <c r="K7" s="5">
        <f>J7*$G$8</f>
        <v>30000000</v>
      </c>
    </row>
    <row r="8" spans="2:11" x14ac:dyDescent="0.2">
      <c r="F8" s="8" t="s">
        <v>3</v>
      </c>
      <c r="G8" s="7">
        <v>0.3</v>
      </c>
    </row>
    <row r="11" spans="2:11" x14ac:dyDescent="0.2">
      <c r="B11" s="9"/>
      <c r="C11" s="10"/>
      <c r="D11" s="48" t="s">
        <v>4</v>
      </c>
      <c r="E11" s="49"/>
      <c r="F11" s="49"/>
      <c r="G11" s="50"/>
    </row>
    <row r="12" spans="2:11" x14ac:dyDescent="0.2">
      <c r="B12" s="9"/>
      <c r="C12" s="10"/>
      <c r="D12" s="11">
        <v>25</v>
      </c>
      <c r="E12" s="11">
        <v>50</v>
      </c>
      <c r="F12" s="11">
        <v>75</v>
      </c>
      <c r="G12" s="11">
        <v>100</v>
      </c>
    </row>
    <row r="13" spans="2:11" x14ac:dyDescent="0.2">
      <c r="B13" s="51" t="s">
        <v>0</v>
      </c>
      <c r="C13" s="12">
        <v>1000</v>
      </c>
      <c r="D13" s="13">
        <f>E3</f>
        <v>7500</v>
      </c>
      <c r="E13" s="14">
        <f>G3</f>
        <v>15000</v>
      </c>
      <c r="F13" s="14">
        <f>I3</f>
        <v>22500</v>
      </c>
      <c r="G13" s="14">
        <f>K3</f>
        <v>30000</v>
      </c>
    </row>
    <row r="14" spans="2:11" x14ac:dyDescent="0.2">
      <c r="B14" s="51"/>
      <c r="C14" s="12">
        <v>5000</v>
      </c>
      <c r="D14" s="13">
        <f>E4</f>
        <v>37500</v>
      </c>
      <c r="E14" s="14">
        <f>G4</f>
        <v>75000</v>
      </c>
      <c r="F14" s="14">
        <f>I4</f>
        <v>112500</v>
      </c>
      <c r="G14" s="14">
        <f>K4</f>
        <v>150000</v>
      </c>
    </row>
    <row r="15" spans="2:11" x14ac:dyDescent="0.2">
      <c r="B15" s="51"/>
      <c r="C15" s="12">
        <v>10000</v>
      </c>
      <c r="D15" s="13">
        <f>E5</f>
        <v>75000</v>
      </c>
      <c r="E15" s="14">
        <f>G5</f>
        <v>150000</v>
      </c>
      <c r="F15" s="14">
        <f>I5</f>
        <v>225000</v>
      </c>
      <c r="G15" s="14">
        <f>K5</f>
        <v>300000</v>
      </c>
    </row>
    <row r="16" spans="2:11" x14ac:dyDescent="0.2">
      <c r="B16" s="51"/>
      <c r="C16" s="12">
        <v>100000</v>
      </c>
      <c r="D16" s="13">
        <f>E6</f>
        <v>750000</v>
      </c>
      <c r="E16" s="14">
        <f>G6</f>
        <v>1500000</v>
      </c>
      <c r="F16" s="14">
        <f>I6</f>
        <v>2250000</v>
      </c>
      <c r="G16" s="14">
        <f>K6</f>
        <v>3000000</v>
      </c>
    </row>
    <row r="17" spans="2:7" x14ac:dyDescent="0.2">
      <c r="B17" s="51"/>
      <c r="C17" s="12">
        <v>1000000</v>
      </c>
      <c r="D17" s="13">
        <f>E7</f>
        <v>7500000</v>
      </c>
      <c r="E17" s="14">
        <f>G7</f>
        <v>15000000</v>
      </c>
      <c r="F17" s="14">
        <f>I7</f>
        <v>22500000</v>
      </c>
      <c r="G17" s="14">
        <f>K7</f>
        <v>30000000</v>
      </c>
    </row>
    <row r="19" spans="2:7" x14ac:dyDescent="0.2">
      <c r="B19" s="9"/>
      <c r="C19" s="10"/>
      <c r="D19" s="48" t="s">
        <v>5</v>
      </c>
      <c r="E19" s="49"/>
      <c r="F19" s="49"/>
      <c r="G19" s="50"/>
    </row>
    <row r="20" spans="2:7" x14ac:dyDescent="0.2">
      <c r="B20" s="9"/>
      <c r="C20" s="10"/>
      <c r="D20" s="11">
        <v>25</v>
      </c>
      <c r="E20" s="11">
        <v>50</v>
      </c>
      <c r="F20" s="11">
        <v>75</v>
      </c>
      <c r="G20" s="11">
        <v>100</v>
      </c>
    </row>
    <row r="21" spans="2:7" x14ac:dyDescent="0.2">
      <c r="B21" s="51" t="s">
        <v>0</v>
      </c>
      <c r="C21" s="12">
        <v>1000</v>
      </c>
      <c r="D21" s="13">
        <f>D3-D13</f>
        <v>17500</v>
      </c>
      <c r="E21" s="14">
        <f>F3-E13</f>
        <v>35000</v>
      </c>
      <c r="F21" s="14">
        <f>H3-F13</f>
        <v>52500</v>
      </c>
      <c r="G21" s="14">
        <f>J3-G13</f>
        <v>70000</v>
      </c>
    </row>
    <row r="22" spans="2:7" x14ac:dyDescent="0.2">
      <c r="B22" s="51"/>
      <c r="C22" s="12">
        <v>5000</v>
      </c>
      <c r="D22" s="13">
        <f>D4-D14</f>
        <v>87500</v>
      </c>
      <c r="E22" s="14">
        <f>F4-E14</f>
        <v>175000</v>
      </c>
      <c r="F22" s="14">
        <f>H4-F14</f>
        <v>262500</v>
      </c>
      <c r="G22" s="14">
        <f>J4-G14</f>
        <v>350000</v>
      </c>
    </row>
    <row r="23" spans="2:7" x14ac:dyDescent="0.2">
      <c r="B23" s="51"/>
      <c r="C23" s="12">
        <v>10000</v>
      </c>
      <c r="D23" s="13">
        <f>D5-D15</f>
        <v>175000</v>
      </c>
      <c r="E23" s="14">
        <f>F5-E15</f>
        <v>350000</v>
      </c>
      <c r="F23" s="14">
        <f>H5-F15</f>
        <v>525000</v>
      </c>
      <c r="G23" s="14">
        <f>J5-G15</f>
        <v>700000</v>
      </c>
    </row>
    <row r="24" spans="2:7" x14ac:dyDescent="0.2">
      <c r="B24" s="51"/>
      <c r="C24" s="12">
        <v>100000</v>
      </c>
      <c r="D24" s="13">
        <f>D6-D16</f>
        <v>1750000</v>
      </c>
      <c r="E24" s="14">
        <f>F6-E16</f>
        <v>3500000</v>
      </c>
      <c r="F24" s="14">
        <f>H6-F16</f>
        <v>5250000</v>
      </c>
      <c r="G24" s="14">
        <f>J6-G16</f>
        <v>7000000</v>
      </c>
    </row>
    <row r="25" spans="2:7" x14ac:dyDescent="0.2">
      <c r="B25" s="51"/>
      <c r="C25" s="12">
        <v>1000000</v>
      </c>
      <c r="D25" s="13">
        <f>D7-D17</f>
        <v>17500000</v>
      </c>
      <c r="E25" s="14">
        <f>F7-E17</f>
        <v>35000000</v>
      </c>
      <c r="F25" s="14">
        <f>H7-F17</f>
        <v>52500000</v>
      </c>
      <c r="G25" s="14">
        <f>J7-G17</f>
        <v>70000000</v>
      </c>
    </row>
    <row r="27" spans="2:7" x14ac:dyDescent="0.2">
      <c r="B27" s="9"/>
      <c r="C27" s="10"/>
      <c r="D27" s="48" t="s">
        <v>6</v>
      </c>
      <c r="E27" s="49"/>
      <c r="F27" s="49"/>
      <c r="G27" s="50"/>
    </row>
    <row r="28" spans="2:7" x14ac:dyDescent="0.2">
      <c r="B28" s="51" t="s">
        <v>7</v>
      </c>
      <c r="C28" s="10"/>
      <c r="D28" s="11">
        <v>25</v>
      </c>
      <c r="E28" s="11">
        <v>50</v>
      </c>
      <c r="F28" s="11">
        <v>75</v>
      </c>
      <c r="G28" s="11">
        <v>100</v>
      </c>
    </row>
    <row r="29" spans="2:7" ht="16" customHeight="1" x14ac:dyDescent="0.2">
      <c r="B29" s="51"/>
      <c r="C29" s="12">
        <v>1000</v>
      </c>
      <c r="D29" s="13">
        <f>D13/2</f>
        <v>3750</v>
      </c>
      <c r="E29" s="13">
        <f t="shared" ref="E29:G33" si="0">E13/2</f>
        <v>7500</v>
      </c>
      <c r="F29" s="13">
        <f t="shared" si="0"/>
        <v>11250</v>
      </c>
      <c r="G29" s="13">
        <f t="shared" si="0"/>
        <v>15000</v>
      </c>
    </row>
    <row r="30" spans="2:7" x14ac:dyDescent="0.2">
      <c r="B30" s="51"/>
      <c r="C30" s="12">
        <v>5000</v>
      </c>
      <c r="D30" s="13">
        <f>D14/2</f>
        <v>18750</v>
      </c>
      <c r="E30" s="13">
        <f t="shared" si="0"/>
        <v>37500</v>
      </c>
      <c r="F30" s="13">
        <f t="shared" si="0"/>
        <v>56250</v>
      </c>
      <c r="G30" s="13">
        <f t="shared" si="0"/>
        <v>75000</v>
      </c>
    </row>
    <row r="31" spans="2:7" x14ac:dyDescent="0.2">
      <c r="B31" s="51"/>
      <c r="C31" s="12">
        <v>10000</v>
      </c>
      <c r="D31" s="13">
        <f>D15/2</f>
        <v>37500</v>
      </c>
      <c r="E31" s="13">
        <f t="shared" si="0"/>
        <v>75000</v>
      </c>
      <c r="F31" s="13">
        <f t="shared" si="0"/>
        <v>112500</v>
      </c>
      <c r="G31" s="13">
        <f t="shared" si="0"/>
        <v>150000</v>
      </c>
    </row>
    <row r="32" spans="2:7" x14ac:dyDescent="0.2">
      <c r="B32" s="51"/>
      <c r="C32" s="12">
        <v>100000</v>
      </c>
      <c r="D32" s="13">
        <f>D16/2</f>
        <v>375000</v>
      </c>
      <c r="E32" s="13">
        <f t="shared" si="0"/>
        <v>750000</v>
      </c>
      <c r="F32" s="13">
        <f t="shared" si="0"/>
        <v>1125000</v>
      </c>
      <c r="G32" s="13">
        <f t="shared" si="0"/>
        <v>1500000</v>
      </c>
    </row>
    <row r="33" spans="2:7" x14ac:dyDescent="0.2">
      <c r="B33" s="51"/>
      <c r="C33" s="12">
        <v>1000000</v>
      </c>
      <c r="D33" s="13">
        <f>D17/2</f>
        <v>3750000</v>
      </c>
      <c r="E33" s="13">
        <f t="shared" si="0"/>
        <v>7500000</v>
      </c>
      <c r="F33" s="13">
        <f t="shared" si="0"/>
        <v>11250000</v>
      </c>
      <c r="G33" s="13">
        <f t="shared" si="0"/>
        <v>15000000</v>
      </c>
    </row>
  </sheetData>
  <mergeCells count="8">
    <mergeCell ref="D19:G19"/>
    <mergeCell ref="B21:B25"/>
    <mergeCell ref="D27:G27"/>
    <mergeCell ref="B28:B33"/>
    <mergeCell ref="D1:K1"/>
    <mergeCell ref="B3:B7"/>
    <mergeCell ref="D11:G11"/>
    <mergeCell ref="B13:B1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3541-64AD-D649-A8D5-046E363DAA45}">
  <dimension ref="A1:N64"/>
  <sheetViews>
    <sheetView topLeftCell="A3" workbookViewId="0">
      <selection activeCell="G34" sqref="G34"/>
    </sheetView>
  </sheetViews>
  <sheetFormatPr baseColWidth="10" defaultRowHeight="16" x14ac:dyDescent="0.2"/>
  <cols>
    <col min="1" max="1" width="24.33203125" customWidth="1"/>
    <col min="2" max="6" width="23.83203125" style="36" customWidth="1"/>
    <col min="7" max="11" width="25.5" style="36" customWidth="1"/>
    <col min="12" max="12" width="16.83203125" style="2" customWidth="1"/>
    <col min="13" max="13" width="16.33203125" style="2" customWidth="1"/>
  </cols>
  <sheetData>
    <row r="1" spans="1:14" x14ac:dyDescent="0.2"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x14ac:dyDescent="0.2">
      <c r="B2" s="53" t="s">
        <v>90</v>
      </c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">
      <c r="B3" s="37">
        <v>1.1000000000000001</v>
      </c>
      <c r="C3" s="37">
        <v>1.2</v>
      </c>
      <c r="D3" s="37">
        <v>1.3</v>
      </c>
      <c r="E3" s="37">
        <v>1.4</v>
      </c>
      <c r="F3" s="37">
        <v>1.5</v>
      </c>
      <c r="G3" s="37">
        <v>1.6</v>
      </c>
      <c r="H3" s="37">
        <v>1.7</v>
      </c>
      <c r="I3" s="37">
        <v>1.8</v>
      </c>
      <c r="J3" s="37">
        <v>1.9</v>
      </c>
      <c r="K3" s="37">
        <v>2</v>
      </c>
      <c r="L3" s="54" t="s">
        <v>61</v>
      </c>
      <c r="M3" s="54"/>
      <c r="N3">
        <v>30</v>
      </c>
    </row>
    <row r="4" spans="1:14" x14ac:dyDescent="0.2">
      <c r="A4" s="35">
        <v>45292</v>
      </c>
      <c r="B4" s="36">
        <f>('Federalist2.eth Member Growth'!B6*$N$3*$N$4)</f>
        <v>2100</v>
      </c>
      <c r="C4" s="36">
        <f>('Federalist2.eth Member Growth'!C6*$N$3*$N$4)</f>
        <v>2100</v>
      </c>
      <c r="D4" s="36">
        <f>('Federalist2.eth Member Growth'!D6*$N$3*$N$4)</f>
        <v>2100</v>
      </c>
      <c r="E4" s="36">
        <f>('Federalist2.eth Member Growth'!E6*$N$3*$N$4)</f>
        <v>2100</v>
      </c>
      <c r="F4" s="36">
        <f>('Federalist2.eth Member Growth'!F6*$N$3*$N$4)</f>
        <v>2100</v>
      </c>
      <c r="G4" s="36">
        <f>('Federalist2.eth Member Growth'!G6*$N$3*$N$4)</f>
        <v>2100</v>
      </c>
      <c r="H4" s="36">
        <f>('Federalist2.eth Member Growth'!H6*$N$3*$N$4)</f>
        <v>2100</v>
      </c>
      <c r="I4" s="36">
        <f>('Federalist2.eth Member Growth'!I6*$N$3*$N$4)</f>
        <v>2100</v>
      </c>
      <c r="J4" s="36">
        <f>('Federalist2.eth Member Growth'!J6*$N$3*$N$4)</f>
        <v>2100</v>
      </c>
      <c r="K4" s="36">
        <f>('Federalist2.eth Member Growth'!K6*$N$3*$N$4)</f>
        <v>2100</v>
      </c>
      <c r="L4" s="54" t="s">
        <v>91</v>
      </c>
      <c r="M4" s="54"/>
      <c r="N4">
        <v>0.7</v>
      </c>
    </row>
    <row r="5" spans="1:14" x14ac:dyDescent="0.2">
      <c r="A5" s="35">
        <v>45323</v>
      </c>
      <c r="B5" s="36">
        <f>('Federalist2.eth Member Growth'!B7*$N$3*$N$4)</f>
        <v>2310</v>
      </c>
      <c r="C5" s="36">
        <f>('Federalist2.eth Member Growth'!C7*$N$3*$N$4)</f>
        <v>2520</v>
      </c>
      <c r="D5" s="36">
        <f>('Federalist2.eth Member Growth'!D7*$N$3*$N$4)</f>
        <v>2730</v>
      </c>
      <c r="E5" s="36">
        <f>('Federalist2.eth Member Growth'!E7*$N$3*$N$4)</f>
        <v>2940</v>
      </c>
      <c r="F5" s="36">
        <f>('Federalist2.eth Member Growth'!F7*$N$3*$N$4)</f>
        <v>3150</v>
      </c>
      <c r="G5" s="36">
        <f>('Federalist2.eth Member Growth'!G7*$N$3*$N$4)</f>
        <v>3360</v>
      </c>
      <c r="H5" s="36">
        <f>('Federalist2.eth Member Growth'!H7*$N$3*$N$4)</f>
        <v>3570</v>
      </c>
      <c r="I5" s="36">
        <f>('Federalist2.eth Member Growth'!I7*$N$3*$N$4)</f>
        <v>3779.9999999999995</v>
      </c>
      <c r="J5" s="36">
        <f>('Federalist2.eth Member Growth'!J7*$N$3*$N$4)</f>
        <v>3989.9999999999995</v>
      </c>
      <c r="K5" s="36">
        <f>('Federalist2.eth Member Growth'!K7*$N$3*$N$4)</f>
        <v>4200</v>
      </c>
      <c r="L5" s="54"/>
      <c r="M5" s="54"/>
    </row>
    <row r="6" spans="1:14" x14ac:dyDescent="0.2">
      <c r="A6" s="35">
        <v>45352</v>
      </c>
      <c r="B6" s="36">
        <f>('Federalist2.eth Member Growth'!B8*$N$3*$N$4)</f>
        <v>2541.0000000000005</v>
      </c>
      <c r="C6" s="36">
        <f>('Federalist2.eth Member Growth'!C8*$N$3*$N$4)</f>
        <v>3024</v>
      </c>
      <c r="D6" s="36">
        <f>('Federalist2.eth Member Growth'!D8*$N$3*$N$4)</f>
        <v>3549</v>
      </c>
      <c r="E6" s="36">
        <f>('Federalist2.eth Member Growth'!E8*$N$3*$N$4)</f>
        <v>4116</v>
      </c>
      <c r="F6" s="36">
        <f>('Federalist2.eth Member Growth'!F8*$N$3*$N$4)</f>
        <v>4725</v>
      </c>
      <c r="G6" s="36">
        <f>('Federalist2.eth Member Growth'!G8*$N$3*$N$4)</f>
        <v>5376</v>
      </c>
      <c r="H6" s="36">
        <f>('Federalist2.eth Member Growth'!H8*$N$3*$N$4)</f>
        <v>6069</v>
      </c>
      <c r="I6" s="36">
        <f>('Federalist2.eth Member Growth'!I8*$N$3*$N$4)</f>
        <v>6804</v>
      </c>
      <c r="J6" s="36">
        <f>('Federalist2.eth Member Growth'!J8*$N$3*$N$4)</f>
        <v>7580.9999999999991</v>
      </c>
      <c r="K6" s="36">
        <f>('Federalist2.eth Member Growth'!K8*$N$3*$N$4)</f>
        <v>8400</v>
      </c>
      <c r="L6" s="54"/>
      <c r="M6" s="54"/>
    </row>
    <row r="7" spans="1:14" x14ac:dyDescent="0.2">
      <c r="A7" s="35">
        <v>45383</v>
      </c>
      <c r="B7" s="36">
        <f>('Federalist2.eth Member Growth'!B9*$N$3*$N$4)</f>
        <v>2795.1000000000008</v>
      </c>
      <c r="C7" s="36">
        <f>('Federalist2.eth Member Growth'!C9*$N$3*$N$4)</f>
        <v>3628.7999999999993</v>
      </c>
      <c r="D7" s="36">
        <f>('Federalist2.eth Member Growth'!D9*$N$3*$N$4)</f>
        <v>4613.7000000000007</v>
      </c>
      <c r="E7" s="36">
        <f>('Federalist2.eth Member Growth'!E9*$N$3*$N$4)</f>
        <v>5762.4</v>
      </c>
      <c r="F7" s="36">
        <f>('Federalist2.eth Member Growth'!F9*$N$3*$N$4)</f>
        <v>7087.5</v>
      </c>
      <c r="G7" s="36">
        <f>('Federalist2.eth Member Growth'!G9*$N$3*$N$4)</f>
        <v>8601.5999999999985</v>
      </c>
      <c r="H7" s="36">
        <f>('Federalist2.eth Member Growth'!H9*$N$3*$N$4)</f>
        <v>10317.299999999999</v>
      </c>
      <c r="I7" s="36">
        <f>('Federalist2.eth Member Growth'!I9*$N$3*$N$4)</f>
        <v>12247.199999999999</v>
      </c>
      <c r="J7" s="36">
        <f>('Federalist2.eth Member Growth'!J9*$N$3*$N$4)</f>
        <v>14403.9</v>
      </c>
      <c r="K7" s="36">
        <f>('Federalist2.eth Member Growth'!K9*$N$3*$N$4)</f>
        <v>16800</v>
      </c>
    </row>
    <row r="8" spans="1:14" x14ac:dyDescent="0.2">
      <c r="A8" s="35">
        <v>45413</v>
      </c>
      <c r="B8" s="36">
        <f>('Federalist2.eth Member Growth'!B10*$N$3*$N$4)</f>
        <v>3074.6100000000019</v>
      </c>
      <c r="C8" s="36">
        <f>('Federalist2.eth Member Growth'!C10*$N$3*$N$4)</f>
        <v>4354.5599999999995</v>
      </c>
      <c r="D8" s="36">
        <f>('Federalist2.eth Member Growth'!D10*$N$3*$N$4)</f>
        <v>5997.81</v>
      </c>
      <c r="E8" s="36">
        <f>('Federalist2.eth Member Growth'!E10*$N$3*$N$4)</f>
        <v>8067.3599999999988</v>
      </c>
      <c r="F8" s="36">
        <f>('Federalist2.eth Member Growth'!F10*$N$3*$N$4)</f>
        <v>10631.25</v>
      </c>
      <c r="G8" s="36">
        <f>('Federalist2.eth Member Growth'!G10*$N$3*$N$4)</f>
        <v>13762.560000000001</v>
      </c>
      <c r="H8" s="36">
        <f>('Federalist2.eth Member Growth'!H10*$N$3*$N$4)</f>
        <v>17539.41</v>
      </c>
      <c r="I8" s="36">
        <f>('Federalist2.eth Member Growth'!I10*$N$3*$N$4)</f>
        <v>22044.960000000003</v>
      </c>
      <c r="J8" s="36">
        <f>('Federalist2.eth Member Growth'!J10*$N$3*$N$4)</f>
        <v>27367.409999999996</v>
      </c>
      <c r="K8" s="36">
        <f>('Federalist2.eth Member Growth'!K10*$N$3*$N$4)</f>
        <v>33600</v>
      </c>
    </row>
    <row r="9" spans="1:14" x14ac:dyDescent="0.2">
      <c r="A9" s="35">
        <v>45444</v>
      </c>
      <c r="B9" s="36">
        <f>('Federalist2.eth Member Growth'!B11*$N$3*$N$4)</f>
        <v>3382.0710000000022</v>
      </c>
      <c r="C9" s="36">
        <f>('Federalist2.eth Member Growth'!C11*$N$3*$N$4)</f>
        <v>5225.4719999999988</v>
      </c>
      <c r="D9" s="36">
        <f>('Federalist2.eth Member Growth'!D11*$N$3*$N$4)</f>
        <v>7797.1530000000002</v>
      </c>
      <c r="E9" s="36">
        <f>('Federalist2.eth Member Growth'!E11*$N$3*$N$4)</f>
        <v>11294.303999999998</v>
      </c>
      <c r="F9" s="36">
        <f>('Federalist2.eth Member Growth'!F11*$N$3*$N$4)</f>
        <v>15946.874999999998</v>
      </c>
      <c r="G9" s="36">
        <f>('Federalist2.eth Member Growth'!G11*$N$3*$N$4)</f>
        <v>22020.096000000001</v>
      </c>
      <c r="H9" s="36">
        <f>('Federalist2.eth Member Growth'!H11*$N$3*$N$4)</f>
        <v>29816.996999999996</v>
      </c>
      <c r="I9" s="36">
        <f>('Federalist2.eth Member Growth'!I11*$N$3*$N$4)</f>
        <v>39680.928000000007</v>
      </c>
      <c r="J9" s="36">
        <f>('Federalist2.eth Member Growth'!J11*$N$3*$N$4)</f>
        <v>51998.078999999991</v>
      </c>
      <c r="K9" s="36">
        <f>('Federalist2.eth Member Growth'!K11*$N$3*$N$4)</f>
        <v>67200</v>
      </c>
    </row>
    <row r="10" spans="1:14" x14ac:dyDescent="0.2">
      <c r="A10" s="35">
        <v>45474</v>
      </c>
      <c r="B10" s="36">
        <f>('Federalist2.eth Member Growth'!B12*$N$3*$N$4)</f>
        <v>3720.2781000000023</v>
      </c>
      <c r="C10" s="36">
        <f>('Federalist2.eth Member Growth'!C12*$N$3*$N$4)</f>
        <v>6270.5663999999988</v>
      </c>
      <c r="D10" s="36">
        <f>('Federalist2.eth Member Growth'!D12*$N$3*$N$4)</f>
        <v>10136.2989</v>
      </c>
      <c r="E10" s="36">
        <f>('Federalist2.eth Member Growth'!E12*$N$3*$N$4)</f>
        <v>15812.025599999997</v>
      </c>
      <c r="F10" s="36">
        <f>('Federalist2.eth Member Growth'!F12*$N$3*$N$4)</f>
        <v>23920.3125</v>
      </c>
      <c r="G10" s="36">
        <f>('Federalist2.eth Member Growth'!G12*$N$3*$N$4)</f>
        <v>35232.153600000005</v>
      </c>
      <c r="H10" s="36">
        <f>('Federalist2.eth Member Growth'!H12*$N$3*$N$4)</f>
        <v>50688.894899999992</v>
      </c>
      <c r="I10" s="36">
        <f>('Federalist2.eth Member Growth'!I12*$N$3*$N$4)</f>
        <v>71425.670400000017</v>
      </c>
      <c r="J10" s="36">
        <f>('Federalist2.eth Member Growth'!J12*$N$3*$N$4)</f>
        <v>98796.350099999981</v>
      </c>
      <c r="K10" s="36">
        <f>('Federalist2.eth Member Growth'!K12*$N$3*$N$4)</f>
        <v>134400</v>
      </c>
    </row>
    <row r="11" spans="1:14" x14ac:dyDescent="0.2">
      <c r="A11" s="35">
        <v>45505</v>
      </c>
      <c r="B11" s="36">
        <f>('Federalist2.eth Member Growth'!B13*$N$3*$N$4)</f>
        <v>4092.3059100000028</v>
      </c>
      <c r="C11" s="36">
        <f>('Federalist2.eth Member Growth'!C13*$N$3*$N$4)</f>
        <v>7524.6796799999984</v>
      </c>
      <c r="D11" s="36">
        <f>('Federalist2.eth Member Growth'!D13*$N$3*$N$4)</f>
        <v>13177.18857</v>
      </c>
      <c r="E11" s="36">
        <f>('Federalist2.eth Member Growth'!E13*$N$3*$N$4)</f>
        <v>22136.835839999996</v>
      </c>
      <c r="F11" s="36">
        <f>('Federalist2.eth Member Growth'!F13*$N$3*$N$4)</f>
        <v>35880.46875</v>
      </c>
      <c r="G11" s="36">
        <f>('Federalist2.eth Member Growth'!G13*$N$3*$N$4)</f>
        <v>56371.445760000024</v>
      </c>
      <c r="H11" s="36">
        <f>('Federalist2.eth Member Growth'!H13*$N$3*$N$4)</f>
        <v>86171.12132999998</v>
      </c>
      <c r="I11" s="36">
        <f>('Federalist2.eth Member Growth'!I13*$N$3*$N$4)</f>
        <v>128566.20672000003</v>
      </c>
      <c r="J11" s="36">
        <f>('Federalist2.eth Member Growth'!J13*$N$3*$N$4)</f>
        <v>187713.06518999994</v>
      </c>
      <c r="K11" s="36">
        <f>('Federalist2.eth Member Growth'!K13*$N$3*$N$4)</f>
        <v>268800</v>
      </c>
    </row>
    <row r="12" spans="1:14" x14ac:dyDescent="0.2">
      <c r="A12" s="35">
        <v>45536</v>
      </c>
      <c r="B12" s="36">
        <f>('Federalist2.eth Member Growth'!B14*$N$3*$N$4)</f>
        <v>4501.5365010000041</v>
      </c>
      <c r="C12" s="36">
        <f>('Federalist2.eth Member Growth'!C14*$N$3*$N$4)</f>
        <v>9029.6156159999991</v>
      </c>
      <c r="D12" s="36">
        <f>('Federalist2.eth Member Growth'!D14*$N$3*$N$4)</f>
        <v>17130.345141000002</v>
      </c>
      <c r="E12" s="36">
        <f>('Federalist2.eth Member Growth'!E14*$N$3*$N$4)</f>
        <v>30991.570175999994</v>
      </c>
      <c r="F12" s="36">
        <f>('Federalist2.eth Member Growth'!F14*$N$3*$N$4)</f>
        <v>53820.703125</v>
      </c>
      <c r="G12" s="36">
        <f>('Federalist2.eth Member Growth'!G14*$N$3*$N$4)</f>
        <v>90194.313216000024</v>
      </c>
      <c r="H12" s="36">
        <f>('Federalist2.eth Member Growth'!H14*$N$3*$N$4)</f>
        <v>146490.90626099997</v>
      </c>
      <c r="I12" s="36">
        <f>('Federalist2.eth Member Growth'!I14*$N$3*$N$4)</f>
        <v>231419.17209600002</v>
      </c>
      <c r="J12" s="36">
        <f>('Federalist2.eth Member Growth'!J14*$N$3*$N$4)</f>
        <v>356654.82386099984</v>
      </c>
      <c r="K12" s="36">
        <f>('Federalist2.eth Member Growth'!K14*$N$3*$N$4)</f>
        <v>537600</v>
      </c>
    </row>
    <row r="13" spans="1:14" x14ac:dyDescent="0.2">
      <c r="A13" s="35">
        <v>45566</v>
      </c>
      <c r="B13" s="36">
        <f>('Federalist2.eth Member Growth'!B15*$N$3*$N$4)</f>
        <v>4951.6901511000042</v>
      </c>
      <c r="C13" s="36">
        <f>('Federalist2.eth Member Growth'!C15*$N$3*$N$4)</f>
        <v>10835.538739199998</v>
      </c>
      <c r="D13" s="36">
        <f>('Federalist2.eth Member Growth'!D15*$N$3*$N$4)</f>
        <v>22269.448683300001</v>
      </c>
      <c r="E13" s="36">
        <f>('Federalist2.eth Member Growth'!E15*$N$3*$N$4)</f>
        <v>43388.198246399988</v>
      </c>
      <c r="F13" s="36">
        <f>('Federalist2.eth Member Growth'!F15*$N$3*$N$4)</f>
        <v>80731.0546875</v>
      </c>
      <c r="G13" s="36">
        <f>('Federalist2.eth Member Growth'!G15*$N$3*$N$4)</f>
        <v>144310.90114560004</v>
      </c>
      <c r="H13" s="36">
        <f>('Federalist2.eth Member Growth'!H15*$N$3*$N$4)</f>
        <v>249034.54064369993</v>
      </c>
      <c r="I13" s="36">
        <f>('Federalist2.eth Member Growth'!I15*$N$3*$N$4)</f>
        <v>416554.50977280014</v>
      </c>
      <c r="J13" s="36">
        <f>('Federalist2.eth Member Growth'!J15*$N$3*$N$4)</f>
        <v>677644.16533589968</v>
      </c>
      <c r="K13" s="36">
        <f>('Federalist2.eth Member Growth'!K15*$N$3*$N$4)</f>
        <v>1075200</v>
      </c>
    </row>
    <row r="14" spans="1:14" x14ac:dyDescent="0.2">
      <c r="A14" s="35">
        <v>45597</v>
      </c>
      <c r="B14" s="36">
        <f>('Federalist2.eth Member Growth'!B16*$N$3*$N$4)</f>
        <v>5446.8591662100052</v>
      </c>
      <c r="C14" s="36">
        <f>('Federalist2.eth Member Growth'!C16*$N$3*$N$4)</f>
        <v>13002.646487039996</v>
      </c>
      <c r="D14" s="36">
        <f>('Federalist2.eth Member Growth'!D16*$N$3*$N$4)</f>
        <v>28950.283288290004</v>
      </c>
      <c r="E14" s="36">
        <f>('Federalist2.eth Member Growth'!E16*$N$3*$N$4)</f>
        <v>60743.477544959977</v>
      </c>
      <c r="F14" s="36">
        <f>('Federalist2.eth Member Growth'!F16*$N$3*$N$4)</f>
        <v>121096.58203124999</v>
      </c>
      <c r="G14" s="36">
        <f>('Federalist2.eth Member Growth'!G16*$N$3*$N$4)</f>
        <v>230897.44183296009</v>
      </c>
      <c r="H14" s="36">
        <f>('Federalist2.eth Member Growth'!H16*$N$3*$N$4)</f>
        <v>423358.71909428993</v>
      </c>
      <c r="I14" s="36">
        <f>('Federalist2.eth Member Growth'!I16*$N$3*$N$4)</f>
        <v>749798.11759104021</v>
      </c>
      <c r="J14" s="36">
        <f>('Federalist2.eth Member Growth'!J16*$N$3*$N$4)</f>
        <v>1287523.9141382093</v>
      </c>
      <c r="K14" s="36">
        <f>('Federalist2.eth Member Growth'!K16*$N$3*$N$4)</f>
        <v>2150400</v>
      </c>
    </row>
    <row r="15" spans="1:14" x14ac:dyDescent="0.2">
      <c r="A15" s="35">
        <v>45627</v>
      </c>
      <c r="B15" s="36">
        <f>('Federalist2.eth Member Growth'!B17*$N$3*$N$4)</f>
        <v>5991.5450828310059</v>
      </c>
      <c r="C15" s="36">
        <f>('Federalist2.eth Member Growth'!C17*$N$3*$N$4)</f>
        <v>15603.175784447994</v>
      </c>
      <c r="D15" s="36">
        <f>('Federalist2.eth Member Growth'!D17*$N$3*$N$4)</f>
        <v>37635.368274777007</v>
      </c>
      <c r="E15" s="36">
        <f>('Federalist2.eth Member Growth'!E17*$N$3*$N$4)</f>
        <v>85040.868562943971</v>
      </c>
      <c r="F15" s="36">
        <f>('Federalist2.eth Member Growth'!F17*$N$3*$N$4)</f>
        <v>181644.873046875</v>
      </c>
      <c r="G15" s="36">
        <f>('Federalist2.eth Member Growth'!G17*$N$3*$N$4)</f>
        <v>369435.90693273616</v>
      </c>
      <c r="H15" s="36">
        <f>('Federalist2.eth Member Growth'!H17*$N$3*$N$4)</f>
        <v>719709.82246029272</v>
      </c>
      <c r="I15" s="36">
        <f>('Federalist2.eth Member Growth'!I17*$N$3*$N$4)</f>
        <v>1349636.6116638724</v>
      </c>
      <c r="J15" s="36">
        <f>('Federalist2.eth Member Growth'!J17*$N$3*$N$4)</f>
        <v>2446295.4368625977</v>
      </c>
      <c r="K15" s="36">
        <f>('Federalist2.eth Member Growth'!K17*$N$3*$N$4)</f>
        <v>4300800</v>
      </c>
    </row>
    <row r="16" spans="1:14" x14ac:dyDescent="0.2">
      <c r="A16" s="35">
        <v>45658</v>
      </c>
      <c r="B16" s="36">
        <f>('Federalist2.eth Member Growth'!B18*$N$3*$N$4)</f>
        <v>6590.6995911141075</v>
      </c>
      <c r="C16" s="36">
        <f>('Federalist2.eth Member Growth'!C18*$N$3*$N$4)</f>
        <v>18723.810941337593</v>
      </c>
      <c r="D16" s="36">
        <f>('Federalist2.eth Member Growth'!D18*$N$3*$N$4)</f>
        <v>48925.978757210112</v>
      </c>
      <c r="E16" s="36">
        <f>('Federalist2.eth Member Growth'!E18*$N$3*$N$4)</f>
        <v>119057.21598812155</v>
      </c>
      <c r="F16" s="36">
        <f>('Federalist2.eth Member Growth'!F18*$N$3*$N$4)</f>
        <v>272467.3095703125</v>
      </c>
      <c r="G16" s="36">
        <f>('Federalist2.eth Member Growth'!G18*$N$3*$N$4)</f>
        <v>591097.45109237789</v>
      </c>
      <c r="H16" s="36">
        <f>('Federalist2.eth Member Growth'!H18*$N$3*$N$4)</f>
        <v>1223506.6981824976</v>
      </c>
      <c r="I16" s="36">
        <f>('Federalist2.eth Member Growth'!I18*$N$3*$N$4)</f>
        <v>2429345.9009949705</v>
      </c>
      <c r="J16" s="36">
        <f>('Federalist2.eth Member Growth'!J18*$N$3*$N$4)</f>
        <v>4647961.3300389349</v>
      </c>
      <c r="K16" s="36">
        <f>('Federalist2.eth Member Growth'!K18*$N$3*$N$4)</f>
        <v>8601600</v>
      </c>
    </row>
    <row r="17" spans="1:11" x14ac:dyDescent="0.2">
      <c r="A17" s="35">
        <v>45689</v>
      </c>
      <c r="B17" s="36">
        <f>('Federalist2.eth Member Growth'!B19*$N$3*$N$4)</f>
        <v>7249.7695502255174</v>
      </c>
      <c r="C17" s="36">
        <f>('Federalist2.eth Member Growth'!C19*$N$3*$N$4)</f>
        <v>22468.573129605113</v>
      </c>
      <c r="D17" s="36">
        <f>('Federalist2.eth Member Growth'!D19*$N$3*$N$4)</f>
        <v>63603.772384373144</v>
      </c>
      <c r="E17" s="36">
        <f>('Federalist2.eth Member Growth'!E19*$N$3*$N$4)</f>
        <v>166680.10238337016</v>
      </c>
      <c r="F17" s="36">
        <f>('Federalist2.eth Member Growth'!F19*$N$3*$N$4)</f>
        <v>408700.96435546875</v>
      </c>
      <c r="G17" s="36">
        <f>('Federalist2.eth Member Growth'!G19*$N$3*$N$4)</f>
        <v>945755.92174780462</v>
      </c>
      <c r="H17" s="36">
        <f>('Federalist2.eth Member Growth'!H19*$N$3*$N$4)</f>
        <v>2079961.3869102458</v>
      </c>
      <c r="I17" s="36">
        <f>('Federalist2.eth Member Growth'!I19*$N$3*$N$4)</f>
        <v>4372822.6217909465</v>
      </c>
      <c r="J17" s="36">
        <f>('Federalist2.eth Member Growth'!J19*$N$3*$N$4)</f>
        <v>8831126.5270739757</v>
      </c>
      <c r="K17" s="36">
        <f>('Federalist2.eth Member Growth'!K19*$N$3*$N$4)</f>
        <v>17203200</v>
      </c>
    </row>
    <row r="18" spans="1:11" x14ac:dyDescent="0.2">
      <c r="A18" s="45">
        <v>45717</v>
      </c>
      <c r="B18" s="36">
        <f>('Federalist2.eth Member Growth'!B20*$N$3*$N$4)</f>
        <v>7974.7465052480702</v>
      </c>
      <c r="C18" s="36">
        <f>('Federalist2.eth Member Growth'!C20*$N$3*$N$4)</f>
        <v>26962.287755526133</v>
      </c>
      <c r="D18" s="36">
        <f>('Federalist2.eth Member Growth'!D20*$N$3*$N$4)</f>
        <v>82684.904099685082</v>
      </c>
      <c r="E18" s="36">
        <f>('Federalist2.eth Member Growth'!E20*$N$3*$N$4)</f>
        <v>233352.1433367182</v>
      </c>
      <c r="F18" s="36">
        <f>('Federalist2.eth Member Growth'!F20*$N$3*$N$4)</f>
        <v>613051.44653320312</v>
      </c>
      <c r="G18" s="36">
        <f>('Federalist2.eth Member Growth'!G20*$N$3*$N$4)</f>
        <v>1513209.4747964875</v>
      </c>
      <c r="H18" s="36">
        <f>('Federalist2.eth Member Growth'!H20*$N$3*$N$4)</f>
        <v>3535934.3577474179</v>
      </c>
      <c r="I18" s="36">
        <f>('Federalist2.eth Member Growth'!I20*$N$3*$N$4)</f>
        <v>7871080.7192237042</v>
      </c>
      <c r="J18" s="36">
        <f>('Federalist2.eth Member Growth'!J20*$N$3*$N$4)</f>
        <v>16779140.401440553</v>
      </c>
      <c r="K18" s="36">
        <f>('Federalist2.eth Member Growth'!K20*$N$3*$N$4)</f>
        <v>34406400</v>
      </c>
    </row>
    <row r="19" spans="1:11" x14ac:dyDescent="0.2">
      <c r="A19" s="45">
        <v>45748</v>
      </c>
      <c r="B19" s="36">
        <f>('Federalist2.eth Member Growth'!B21*$N$3*$N$4)</f>
        <v>8772.2211557728788</v>
      </c>
      <c r="C19" s="36">
        <f>('Federalist2.eth Member Growth'!C21*$N$3*$N$4)</f>
        <v>32354.745306631361</v>
      </c>
      <c r="D19" s="36">
        <f>('Federalist2.eth Member Growth'!D21*$N$3*$N$4)</f>
        <v>107490.37532959061</v>
      </c>
      <c r="E19" s="36">
        <f>('Federalist2.eth Member Growth'!E21*$N$3*$N$4)</f>
        <v>326693.0006714054</v>
      </c>
      <c r="F19" s="36">
        <f>('Federalist2.eth Member Growth'!F21*$N$3*$N$4)</f>
        <v>919577.16979980457</v>
      </c>
      <c r="G19" s="36">
        <f>('Federalist2.eth Member Growth'!G21*$N$3*$N$4)</f>
        <v>2421135.1596743804</v>
      </c>
      <c r="H19" s="36">
        <f>('Federalist2.eth Member Growth'!H21*$N$3*$N$4)</f>
        <v>6011088.4081706107</v>
      </c>
      <c r="I19" s="36">
        <f>('Federalist2.eth Member Growth'!I21*$N$3*$N$4)</f>
        <v>14167945.294602668</v>
      </c>
      <c r="J19" s="36">
        <f>('Federalist2.eth Member Growth'!J21*$N$3*$N$4)</f>
        <v>31880366.762737051</v>
      </c>
      <c r="K19" s="36">
        <f>('Federalist2.eth Member Growth'!K21*$N$3*$N$4)</f>
        <v>68812800</v>
      </c>
    </row>
    <row r="20" spans="1:11" x14ac:dyDescent="0.2">
      <c r="A20" s="45">
        <v>45778</v>
      </c>
      <c r="B20" s="36">
        <f>('Federalist2.eth Member Growth'!B22*$N$3*$N$4)</f>
        <v>9649.4432713501665</v>
      </c>
      <c r="C20" s="36">
        <f>('Federalist2.eth Member Growth'!C22*$N$3*$N$4)</f>
        <v>38825.694367957629</v>
      </c>
      <c r="D20" s="36">
        <f>('Federalist2.eth Member Growth'!D22*$N$3*$N$4)</f>
        <v>139737.4879284678</v>
      </c>
      <c r="E20" s="36">
        <f>('Federalist2.eth Member Growth'!E22*$N$3*$N$4)</f>
        <v>457370.20093996765</v>
      </c>
      <c r="F20" s="36">
        <f>('Federalist2.eth Member Growth'!F22*$N$3*$N$4)</f>
        <v>1379365.754699707</v>
      </c>
      <c r="G20" s="36">
        <f>('Federalist2.eth Member Growth'!G22*$N$3*$N$4)</f>
        <v>3873816.2554790084</v>
      </c>
      <c r="H20" s="36">
        <f>('Federalist2.eth Member Growth'!H22*$N$3*$N$4)</f>
        <v>10218850.293890037</v>
      </c>
      <c r="I20" s="36">
        <f>('Federalist2.eth Member Growth'!I22*$N$3*$N$4)</f>
        <v>25502301.530284803</v>
      </c>
      <c r="J20" s="36">
        <f>('Federalist2.eth Member Growth'!J22*$N$3*$N$4)</f>
        <v>60572696.84920039</v>
      </c>
      <c r="K20" s="38">
        <f>('Federalist2.eth Member Growth'!K22*$N$3*$N$4)</f>
        <v>137625600</v>
      </c>
    </row>
    <row r="21" spans="1:11" x14ac:dyDescent="0.2">
      <c r="A21" s="45">
        <v>45809</v>
      </c>
      <c r="B21" s="36">
        <f>('Federalist2.eth Member Growth'!B23*$N$3*$N$4)</f>
        <v>10614.387598485184</v>
      </c>
      <c r="C21" s="36">
        <f>('Federalist2.eth Member Growth'!C23*$N$3*$N$4)</f>
        <v>46590.83324154916</v>
      </c>
      <c r="D21" s="36">
        <f>('Federalist2.eth Member Growth'!D23*$N$3*$N$4)</f>
        <v>181658.73430700816</v>
      </c>
      <c r="E21" s="36">
        <f>('Federalist2.eth Member Growth'!E23*$N$3*$N$4)</f>
        <v>640318.28131595463</v>
      </c>
      <c r="F21" s="36">
        <f>('Federalist2.eth Member Growth'!F23*$N$3*$N$4)</f>
        <v>2069048.6320495603</v>
      </c>
      <c r="G21" s="36">
        <f>('Federalist2.eth Member Growth'!G23*$N$3*$N$4)</f>
        <v>6198106.0087664137</v>
      </c>
      <c r="H21" s="36">
        <f>('Federalist2.eth Member Growth'!H23*$N$3*$N$4)</f>
        <v>17372045.499613065</v>
      </c>
      <c r="I21" s="36">
        <f>('Federalist2.eth Member Growth'!I23*$N$3*$N$4)</f>
        <v>45904142.754512653</v>
      </c>
      <c r="J21" s="38">
        <f>('Federalist2.eth Member Growth'!J23*$N$3*$N$4)</f>
        <v>115088124.01348075</v>
      </c>
      <c r="K21" s="36">
        <f>('Federalist2.eth Member Growth'!K23*$N$3*$N$4)</f>
        <v>275251200</v>
      </c>
    </row>
    <row r="22" spans="1:11" x14ac:dyDescent="0.2">
      <c r="A22" s="45">
        <v>45839</v>
      </c>
      <c r="B22" s="36">
        <f>('Federalist2.eth Member Growth'!B24*$N$3*$N$4)</f>
        <v>11675.826358333703</v>
      </c>
      <c r="C22" s="36">
        <f>('Federalist2.eth Member Growth'!C24*$N$3*$N$4)</f>
        <v>55908.999889858984</v>
      </c>
      <c r="D22" s="36">
        <f>('Federalist2.eth Member Growth'!D24*$N$3*$N$4)</f>
        <v>236156.35459911061</v>
      </c>
      <c r="E22" s="36">
        <f>('Federalist2.eth Member Growth'!E24*$N$3*$N$4)</f>
        <v>896445.59384233644</v>
      </c>
      <c r="F22" s="36">
        <f>('Federalist2.eth Member Growth'!F24*$N$3*$N$4)</f>
        <v>3103572.9480743408</v>
      </c>
      <c r="G22" s="36">
        <f>('Federalist2.eth Member Growth'!G24*$N$3*$N$4)</f>
        <v>9916969.6140262634</v>
      </c>
      <c r="H22" s="36">
        <f>('Federalist2.eth Member Growth'!H24*$N$3*$N$4)</f>
        <v>29532477.349342205</v>
      </c>
      <c r="I22" s="36">
        <f>('Federalist2.eth Member Growth'!I24*$N$3*$N$4)</f>
        <v>82627456.958122775</v>
      </c>
      <c r="J22" s="36">
        <f>('Federalist2.eth Member Growth'!J24*$N$3*$N$4)</f>
        <v>218667435.62561339</v>
      </c>
      <c r="K22" s="36">
        <f>('Federalist2.eth Member Growth'!K24*$N$3*$N$4)</f>
        <v>550502400</v>
      </c>
    </row>
    <row r="23" spans="1:11" x14ac:dyDescent="0.2">
      <c r="A23" s="45">
        <v>45870</v>
      </c>
      <c r="B23" s="36">
        <f>('Federalist2.eth Member Growth'!B25*$N$3*$N$4)</f>
        <v>12843.408994167075</v>
      </c>
      <c r="C23" s="36">
        <f>('Federalist2.eth Member Growth'!C25*$N$3*$N$4)</f>
        <v>67090.799867830792</v>
      </c>
      <c r="D23" s="36">
        <f>('Federalist2.eth Member Growth'!D25*$N$3*$N$4)</f>
        <v>307003.26097884384</v>
      </c>
      <c r="E23" s="36">
        <f>('Federalist2.eth Member Growth'!E25*$N$3*$N$4)</f>
        <v>1255023.8313792709</v>
      </c>
      <c r="F23" s="36">
        <f>('Federalist2.eth Member Growth'!F25*$N$3*$N$4)</f>
        <v>4655359.4221115112</v>
      </c>
      <c r="G23" s="36">
        <f>('Federalist2.eth Member Growth'!G25*$N$3*$N$4)</f>
        <v>15867151.382442022</v>
      </c>
      <c r="H23" s="36">
        <f>('Federalist2.eth Member Growth'!H25*$N$3*$N$4)</f>
        <v>50205211.493881755</v>
      </c>
      <c r="I23" s="38">
        <f>('Federalist2.eth Member Growth'!I25*$N$3*$N$4)</f>
        <v>148729422.52462101</v>
      </c>
      <c r="J23" s="36">
        <f>('Federalist2.eth Member Growth'!J25*$N$3*$N$4)</f>
        <v>415468127.68866545</v>
      </c>
      <c r="K23" s="36">
        <f>('Federalist2.eth Member Growth'!K25*$N$3*$N$4)</f>
        <v>1101004800</v>
      </c>
    </row>
    <row r="24" spans="1:11" x14ac:dyDescent="0.2">
      <c r="A24" s="45">
        <v>45901</v>
      </c>
      <c r="B24" s="36">
        <f>('Federalist2.eth Member Growth'!B26*$N$3*$N$4)</f>
        <v>14127.749893583783</v>
      </c>
      <c r="C24" s="36">
        <f>('Federalist2.eth Member Growth'!C26*$N$3*$N$4)</f>
        <v>80508.959841396936</v>
      </c>
      <c r="D24" s="36">
        <f>('Federalist2.eth Member Growth'!D26*$N$3*$N$4)</f>
        <v>399104.23927249695</v>
      </c>
      <c r="E24" s="36">
        <f>('Federalist2.eth Member Growth'!E26*$N$3*$N$4)</f>
        <v>1757033.3639309795</v>
      </c>
      <c r="F24" s="36">
        <f>('Federalist2.eth Member Growth'!F26*$N$3*$N$4)</f>
        <v>6983039.1331672668</v>
      </c>
      <c r="G24" s="36">
        <f>('Federalist2.eth Member Growth'!G26*$N$3*$N$4)</f>
        <v>25387442.211907238</v>
      </c>
      <c r="H24" s="36">
        <f>('Federalist2.eth Member Growth'!H26*$N$3*$N$4)</f>
        <v>85348859.539598972</v>
      </c>
      <c r="I24" s="36">
        <f>('Federalist2.eth Member Growth'!I26*$N$3*$N$4)</f>
        <v>267712960.54431778</v>
      </c>
      <c r="J24" s="36">
        <f>('Federalist2.eth Member Growth'!J26*$N$3*$N$4)</f>
        <v>789389442.60846436</v>
      </c>
      <c r="K24" s="36">
        <f>('Federalist2.eth Member Growth'!K26*$N$3*$N$4)</f>
        <v>2202009600</v>
      </c>
    </row>
    <row r="25" spans="1:11" x14ac:dyDescent="0.2">
      <c r="A25" s="45">
        <v>45931</v>
      </c>
      <c r="B25" s="36">
        <f>('Federalist2.eth Member Growth'!B27*$N$3*$N$4)</f>
        <v>15540.52488294216</v>
      </c>
      <c r="C25" s="36">
        <f>('Federalist2.eth Member Growth'!C27*$N$3*$N$4)</f>
        <v>96610.751809676323</v>
      </c>
      <c r="D25" s="36">
        <f>('Federalist2.eth Member Growth'!D27*$N$3*$N$4)</f>
        <v>518835.51105424616</v>
      </c>
      <c r="E25" s="36">
        <f>('Federalist2.eth Member Growth'!E27*$N$3*$N$4)</f>
        <v>2459846.7095033708</v>
      </c>
      <c r="F25" s="36">
        <f>('Federalist2.eth Member Growth'!F27*$N$3*$N$4)</f>
        <v>10474558.6997509</v>
      </c>
      <c r="G25" s="36">
        <f>('Federalist2.eth Member Growth'!G27*$N$3*$N$4)</f>
        <v>40619907.539051585</v>
      </c>
      <c r="H25" s="38">
        <f>('Federalist2.eth Member Growth'!H27*$N$3*$N$4)</f>
        <v>145093061.21731824</v>
      </c>
      <c r="I25" s="36">
        <f>('Federalist2.eth Member Growth'!I27*$N$3*$N$4)</f>
        <v>481883328.97977203</v>
      </c>
      <c r="J25" s="36">
        <f>('Federalist2.eth Member Growth'!J27*$N$3*$N$4)</f>
        <v>1499839940.9560821</v>
      </c>
      <c r="K25" s="36">
        <f>('Federalist2.eth Member Growth'!K27*$N$3*$N$4)</f>
        <v>4404019200</v>
      </c>
    </row>
    <row r="26" spans="1:11" x14ac:dyDescent="0.2">
      <c r="A26" s="45">
        <v>45962</v>
      </c>
      <c r="B26" s="36">
        <f>('Federalist2.eth Member Growth'!B28*$N$3*$N$4)</f>
        <v>17094.577371236377</v>
      </c>
      <c r="C26" s="36">
        <f>('Federalist2.eth Member Growth'!C28*$N$3*$N$4)</f>
        <v>115932.90217161158</v>
      </c>
      <c r="D26" s="36">
        <f>('Federalist2.eth Member Growth'!D28*$N$3*$N$4)</f>
        <v>674486.16437051992</v>
      </c>
      <c r="E26" s="36">
        <f>('Federalist2.eth Member Growth'!E28*$N$3*$N$4)</f>
        <v>3443785.3933047191</v>
      </c>
      <c r="F26" s="36">
        <f>('Federalist2.eth Member Growth'!F28*$N$3*$N$4)</f>
        <v>15711838.049626349</v>
      </c>
      <c r="G26" s="36">
        <f>('Federalist2.eth Member Growth'!G28*$N$3*$N$4)</f>
        <v>64991852.062482528</v>
      </c>
      <c r="H26" s="36">
        <f>('Federalist2.eth Member Growth'!H28*$N$3*$N$4)</f>
        <v>246658204.06944105</v>
      </c>
      <c r="I26" s="36">
        <f>('Federalist2.eth Member Growth'!I28*$N$3*$N$4)</f>
        <v>867389992.1635896</v>
      </c>
      <c r="J26" s="36">
        <f>('Federalist2.eth Member Growth'!J28*$N$3*$N$4)</f>
        <v>2849695887.816556</v>
      </c>
      <c r="K26" s="36">
        <f>('Federalist2.eth Member Growth'!K28*$N$3*$N$4)</f>
        <v>8808038400</v>
      </c>
    </row>
    <row r="27" spans="1:11" x14ac:dyDescent="0.2">
      <c r="A27" s="45">
        <v>45992</v>
      </c>
      <c r="B27" s="36">
        <f>('Federalist2.eth Member Growth'!B29*$N$3*$N$4)</f>
        <v>18804.035108360018</v>
      </c>
      <c r="C27" s="36">
        <f>('Federalist2.eth Member Growth'!C29*$N$3*$N$4)</f>
        <v>139119.48260593388</v>
      </c>
      <c r="D27" s="36">
        <f>('Federalist2.eth Member Growth'!D29*$N$3*$N$4)</f>
        <v>876832.01368167589</v>
      </c>
      <c r="E27" s="36">
        <f>('Federalist2.eth Member Growth'!E29*$N$3*$N$4)</f>
        <v>4821299.5506266067</v>
      </c>
      <c r="F27" s="36">
        <f>('Federalist2.eth Member Growth'!F29*$N$3*$N$4)</f>
        <v>23567757.074439526</v>
      </c>
      <c r="G27" s="38">
        <f>('Federalist2.eth Member Growth'!G29*$N$3*$N$4)</f>
        <v>103986963.29997207</v>
      </c>
      <c r="H27" s="36">
        <f>('Federalist2.eth Member Growth'!H29*$N$3*$N$4)</f>
        <v>419318946.91804969</v>
      </c>
      <c r="I27" s="36">
        <f>('Federalist2.eth Member Growth'!I29*$N$3*$N$4)</f>
        <v>1561301985.8944612</v>
      </c>
      <c r="J27" s="36">
        <f>('Federalist2.eth Member Growth'!J29*$N$3*$N$4)</f>
        <v>5414422186.8514557</v>
      </c>
      <c r="K27" s="36">
        <f>('Federalist2.eth Member Growth'!K29*$N$3*$N$4)</f>
        <v>17616076800</v>
      </c>
    </row>
    <row r="28" spans="1:11" x14ac:dyDescent="0.2">
      <c r="A28" s="45">
        <v>46023</v>
      </c>
      <c r="B28" s="36">
        <f>('Federalist2.eth Member Growth'!B30*$N$3*$N$4)</f>
        <v>20684.438619196022</v>
      </c>
      <c r="C28" s="36">
        <f>('Federalist2.eth Member Growth'!C30*$N$3*$N$4)</f>
        <v>166943.37912712066</v>
      </c>
      <c r="D28" s="36">
        <f>('Federalist2.eth Member Growth'!D30*$N$3*$N$4)</f>
        <v>1139881.6177861788</v>
      </c>
      <c r="E28" s="36">
        <f>('Federalist2.eth Member Growth'!E30*$N$3*$N$4)</f>
        <v>6749819.3708772473</v>
      </c>
      <c r="F28" s="36">
        <f>('Federalist2.eth Member Growth'!F30*$N$3*$N$4)</f>
        <v>35351635.611659288</v>
      </c>
      <c r="G28" s="36">
        <f>('Federalist2.eth Member Growth'!G30*$N$3*$N$4)</f>
        <v>166379141.2799553</v>
      </c>
      <c r="H28" s="36">
        <f>('Federalist2.eth Member Growth'!H30*$N$3*$N$4)</f>
        <v>712842209.76068461</v>
      </c>
      <c r="I28" s="36">
        <f>('Federalist2.eth Member Growth'!I30*$N$3*$N$4)</f>
        <v>2810343574.6100302</v>
      </c>
      <c r="J28" s="36">
        <f>('Federalist2.eth Member Growth'!J30*$N$3*$N$4)</f>
        <v>10287402155.017765</v>
      </c>
      <c r="K28" s="36">
        <f>('Federalist2.eth Member Growth'!K30*$N$3*$N$4)</f>
        <v>35232153600</v>
      </c>
    </row>
    <row r="29" spans="1:11" x14ac:dyDescent="0.2">
      <c r="A29" s="45">
        <v>46054</v>
      </c>
      <c r="B29" s="36">
        <f>('Federalist2.eth Member Growth'!B31*$N$3*$N$4)</f>
        <v>22752.882481115626</v>
      </c>
      <c r="C29" s="36">
        <f>('Federalist2.eth Member Growth'!C31*$N$3*$N$4)</f>
        <v>200332.05495254477</v>
      </c>
      <c r="D29" s="36">
        <f>('Federalist2.eth Member Growth'!D31*$N$3*$N$4)</f>
        <v>1481846.1031220325</v>
      </c>
      <c r="E29" s="36">
        <f>('Federalist2.eth Member Growth'!E31*$N$3*$N$4)</f>
        <v>9449747.119228147</v>
      </c>
      <c r="F29" s="36">
        <f>('Federalist2.eth Member Growth'!F31*$N$3*$N$4)</f>
        <v>53027453.417488933</v>
      </c>
      <c r="G29" s="36">
        <f>('Federalist2.eth Member Growth'!G31*$N$3*$N$4)</f>
        <v>266206626.04792848</v>
      </c>
      <c r="H29" s="36">
        <f>('Federalist2.eth Member Growth'!H31*$N$3*$N$4)</f>
        <v>1211831756.5931637</v>
      </c>
      <c r="I29" s="36">
        <f>('Federalist2.eth Member Growth'!I31*$N$3*$N$4)</f>
        <v>5058618434.2980547</v>
      </c>
      <c r="J29" s="36">
        <f>('Federalist2.eth Member Growth'!J31*$N$3*$N$4)</f>
        <v>19546064094.533752</v>
      </c>
      <c r="K29" s="36">
        <f>('Federalist2.eth Member Growth'!K31*$N$3*$N$4)</f>
        <v>70464307200</v>
      </c>
    </row>
    <row r="30" spans="1:11" x14ac:dyDescent="0.2">
      <c r="A30" s="45">
        <v>46082</v>
      </c>
      <c r="B30" s="36">
        <f>('Federalist2.eth Member Growth'!B32*$N$3*$N$4)</f>
        <v>25028.170729227189</v>
      </c>
      <c r="C30" s="36">
        <f>('Federalist2.eth Member Growth'!C32*$N$3*$N$4)</f>
        <v>240398.46594305374</v>
      </c>
      <c r="D30" s="36">
        <f>('Federalist2.eth Member Growth'!D32*$N$3*$N$4)</f>
        <v>1926399.9340586425</v>
      </c>
      <c r="E30" s="36">
        <f>('Federalist2.eth Member Growth'!E32*$N$3*$N$4)</f>
        <v>13229645.966919405</v>
      </c>
      <c r="F30" s="36">
        <f>('Federalist2.eth Member Growth'!F32*$N$3*$N$4)</f>
        <v>79541180.126233399</v>
      </c>
      <c r="G30" s="36">
        <f>('Federalist2.eth Member Growth'!G32*$N$3*$N$4)</f>
        <v>425930601.67668563</v>
      </c>
      <c r="H30" s="36">
        <f>('Federalist2.eth Member Growth'!H32*$N$3*$N$4)</f>
        <v>2060113986.2083786</v>
      </c>
      <c r="I30" s="36">
        <f>('Federalist2.eth Member Growth'!I32*$N$3*$N$4)</f>
        <v>9105513181.7364979</v>
      </c>
      <c r="J30" s="36">
        <f>('Federalist2.eth Member Growth'!J32*$N$3*$N$4)</f>
        <v>37137521779.614136</v>
      </c>
      <c r="K30" s="36">
        <f>('Federalist2.eth Member Growth'!K32*$N$3*$N$4)</f>
        <v>140928614400</v>
      </c>
    </row>
    <row r="31" spans="1:11" x14ac:dyDescent="0.2">
      <c r="A31" s="45">
        <v>46113</v>
      </c>
      <c r="B31" s="36">
        <f>('Federalist2.eth Member Growth'!B33*$N$3*$N$4)</f>
        <v>27530.98780214991</v>
      </c>
      <c r="C31" s="36">
        <f>('Federalist2.eth Member Growth'!C33*$N$3*$N$4)</f>
        <v>288478.15913166449</v>
      </c>
      <c r="D31" s="36">
        <f>('Federalist2.eth Member Growth'!D33*$N$3*$N$4)</f>
        <v>2504319.9142762348</v>
      </c>
      <c r="E31" s="36">
        <f>('Federalist2.eth Member Growth'!E33*$N$3*$N$4)</f>
        <v>18521504.353687167</v>
      </c>
      <c r="F31" s="36">
        <f>('Federalist2.eth Member Growth'!F33*$N$3*$N$4)</f>
        <v>119311770.18935008</v>
      </c>
      <c r="G31" s="36">
        <f>('Federalist2.eth Member Growth'!G33*$N$3*$N$4)</f>
        <v>681488962.68269706</v>
      </c>
      <c r="H31" s="36">
        <f>('Federalist2.eth Member Growth'!H33*$N$3*$N$4)</f>
        <v>3502193776.5542431</v>
      </c>
      <c r="I31" s="36">
        <f>('Federalist2.eth Member Growth'!I33*$N$3*$N$4)</f>
        <v>16389923727.125698</v>
      </c>
      <c r="J31" s="36">
        <f>('Federalist2.eth Member Growth'!J33*$N$3*$N$4)</f>
        <v>70561291381.266861</v>
      </c>
      <c r="K31" s="36">
        <f>('Federalist2.eth Member Growth'!K33*$N$3*$N$4)</f>
        <v>281857228800</v>
      </c>
    </row>
    <row r="32" spans="1:11" x14ac:dyDescent="0.2">
      <c r="A32" s="45">
        <v>46143</v>
      </c>
      <c r="B32" s="36">
        <f>('Federalist2.eth Member Growth'!B34*$N$3*$N$4)</f>
        <v>30284.086582364907</v>
      </c>
      <c r="C32" s="36">
        <f>('Federalist2.eth Member Growth'!C34*$N$3*$N$4)</f>
        <v>346173.79095799738</v>
      </c>
      <c r="D32" s="36">
        <f>('Federalist2.eth Member Growth'!D34*$N$3*$N$4)</f>
        <v>3255615.8885591058</v>
      </c>
      <c r="E32" s="36">
        <f>('Federalist2.eth Member Growth'!E34*$N$3*$N$4)</f>
        <v>25930106.095162034</v>
      </c>
      <c r="F32" s="36">
        <f>('Federalist2.eth Member Growth'!F34*$N$3*$N$4)</f>
        <v>178967655.28402513</v>
      </c>
      <c r="G32" s="36">
        <f>('Federalist2.eth Member Growth'!G34*$N$3*$N$4)</f>
        <v>1090382340.2923152</v>
      </c>
      <c r="H32" s="36">
        <f>('Federalist2.eth Member Growth'!H34*$N$3*$N$4)</f>
        <v>5953729420.1422129</v>
      </c>
      <c r="I32" s="36">
        <f>('Federalist2.eth Member Growth'!I34*$N$3*$N$4)</f>
        <v>29501862708.82626</v>
      </c>
      <c r="J32" s="36">
        <f>('Federalist2.eth Member Growth'!J34*$N$3*$N$4)</f>
        <v>134066453624.407</v>
      </c>
      <c r="K32" s="36">
        <f>('Federalist2.eth Member Growth'!K34*$N$3*$N$4)</f>
        <v>563714457600</v>
      </c>
    </row>
    <row r="33" spans="1:11" x14ac:dyDescent="0.2">
      <c r="A33" s="45">
        <v>46174</v>
      </c>
      <c r="B33" s="36">
        <f>('Federalist2.eth Member Growth'!B35*$N$3*$N$4)</f>
        <v>33312.495240601405</v>
      </c>
      <c r="C33" s="36">
        <f>('Federalist2.eth Member Growth'!C35*$N$3*$N$4)</f>
        <v>415408.54914959683</v>
      </c>
      <c r="D33" s="36">
        <f>('Federalist2.eth Member Growth'!D35*$N$3*$N$4)</f>
        <v>4232300.6551268371</v>
      </c>
      <c r="E33" s="36">
        <f>('Federalist2.eth Member Growth'!E35*$N$3*$N$4)</f>
        <v>36302148.53322684</v>
      </c>
      <c r="F33" s="36">
        <f>('Federalist2.eth Member Growth'!F35*$N$3*$N$4)</f>
        <v>268451482.92603767</v>
      </c>
      <c r="G33" s="38">
        <f>('Federalist2.eth Member Growth'!G35*$N$3*$N$4)</f>
        <v>1744611744.4677043</v>
      </c>
      <c r="H33" s="38">
        <f>('Federalist2.eth Member Growth'!H35*$N$3*$N$4)</f>
        <v>10121340014.24176</v>
      </c>
      <c r="I33" s="38">
        <f>('Federalist2.eth Member Growth'!I35*$N$3*$N$4)</f>
        <v>53103352875.887268</v>
      </c>
      <c r="J33" s="38">
        <f>('Federalist2.eth Member Growth'!J35*$N$3*$N$4)</f>
        <v>254726261886.37329</v>
      </c>
      <c r="K33" s="38">
        <f>('Federalist2.eth Member Growth'!K35*$N$3*$N$4)</f>
        <v>1127428915200</v>
      </c>
    </row>
    <row r="34" spans="1:11" x14ac:dyDescent="0.2">
      <c r="A34" s="35">
        <v>46204</v>
      </c>
      <c r="B34" s="36">
        <f>('Federalist2.eth Member Growth'!B36*$N$3*$N$4)</f>
        <v>36643.744764661547</v>
      </c>
      <c r="C34" s="36">
        <f>('Federalist2.eth Member Growth'!C36*$N$3*$N$4)</f>
        <v>498490.25897951616</v>
      </c>
      <c r="D34" s="36">
        <f>('Federalist2.eth Member Growth'!D36*$N$3*$N$4)</f>
        <v>5501990.8516648877</v>
      </c>
      <c r="E34" s="36">
        <f>('Federalist2.eth Member Growth'!E36*$N$3*$N$4)</f>
        <v>50823007.946517572</v>
      </c>
      <c r="F34" s="36">
        <f>('Federalist2.eth Member Growth'!F36*$N$3*$N$4)</f>
        <v>402677224.38905656</v>
      </c>
      <c r="G34" s="36">
        <f>('Federalist2.eth Member Growth'!G36*$N$3*$N$4)</f>
        <v>2791378791.1483278</v>
      </c>
      <c r="H34" s="36">
        <f>('Federalist2.eth Member Growth'!H36*$N$3*$N$4)</f>
        <v>17206278024.210991</v>
      </c>
      <c r="I34" s="36">
        <f>('Federalist2.eth Member Growth'!I36*$N$3*$N$4)</f>
        <v>95586035176.597092</v>
      </c>
      <c r="J34" s="36">
        <f>('Federalist2.eth Member Growth'!J36*$N$3*$N$4)</f>
        <v>483979897584.10919</v>
      </c>
      <c r="K34" s="36">
        <f>('Federalist2.eth Member Growth'!K36*$N$3*$N$4)</f>
        <v>2254857830400</v>
      </c>
    </row>
    <row r="35" spans="1:11" x14ac:dyDescent="0.2">
      <c r="A35" s="35">
        <v>46235</v>
      </c>
      <c r="B35" s="36">
        <f>('Federalist2.eth Member Growth'!B37*$N$3*$N$4)</f>
        <v>40308.119241127701</v>
      </c>
      <c r="C35" s="36">
        <f>('Federalist2.eth Member Growth'!C37*$N$3*$N$4)</f>
        <v>598188.31077541946</v>
      </c>
      <c r="D35" s="36">
        <f>('Federalist2.eth Member Growth'!D37*$N$3*$N$4)</f>
        <v>7152588.107164355</v>
      </c>
      <c r="E35" s="36">
        <f>('Federalist2.eth Member Growth'!E37*$N$3*$N$4)</f>
        <v>71152211.125124589</v>
      </c>
      <c r="F35" s="36">
        <f>('Federalist2.eth Member Growth'!F37*$N$3*$N$4)</f>
        <v>604015836.58358479</v>
      </c>
      <c r="G35" s="36">
        <f>('Federalist2.eth Member Growth'!G37*$N$3*$N$4)</f>
        <v>4466206065.8373241</v>
      </c>
      <c r="H35" s="36">
        <f>('Federalist2.eth Member Growth'!H37*$N$3*$N$4)</f>
        <v>29250672641.158684</v>
      </c>
      <c r="I35" s="36">
        <f>('Federalist2.eth Member Growth'!I37*$N$3*$N$4)</f>
        <v>172054863317.87476</v>
      </c>
      <c r="J35" s="36">
        <f>('Federalist2.eth Member Growth'!J37*$N$3*$N$4)</f>
        <v>919561805409.80725</v>
      </c>
      <c r="K35" s="36">
        <f>('Federalist2.eth Member Growth'!K37*$N$3*$N$4)</f>
        <v>4509715660800</v>
      </c>
    </row>
    <row r="36" spans="1:11" x14ac:dyDescent="0.2">
      <c r="A36" s="35">
        <v>46266</v>
      </c>
      <c r="B36" s="36">
        <f>('Federalist2.eth Member Growth'!B38*$N$3*$N$4)</f>
        <v>44338.931165240472</v>
      </c>
      <c r="C36" s="36">
        <f>('Federalist2.eth Member Growth'!C38*$N$3*$N$4)</f>
        <v>717825.97293050331</v>
      </c>
      <c r="D36" s="36">
        <f>('Federalist2.eth Member Growth'!D38*$N$3*$N$4)</f>
        <v>9298364.5393136628</v>
      </c>
      <c r="E36" s="36">
        <f>('Federalist2.eth Member Growth'!E38*$N$3*$N$4)</f>
        <v>99613095.575174436</v>
      </c>
      <c r="F36" s="36">
        <f>('Federalist2.eth Member Growth'!F38*$N$3*$N$4)</f>
        <v>906023754.87537742</v>
      </c>
      <c r="G36" s="36">
        <f>('Federalist2.eth Member Growth'!G38*$N$3*$N$4)</f>
        <v>7145929705.3397188</v>
      </c>
      <c r="H36" s="36">
        <f>('Federalist2.eth Member Growth'!H38*$N$3*$N$4)</f>
        <v>49726143489.969749</v>
      </c>
      <c r="I36" s="36">
        <f>('Federalist2.eth Member Growth'!I38*$N$3*$N$4)</f>
        <v>309698753972.17456</v>
      </c>
      <c r="J36" s="36">
        <f>('Federalist2.eth Member Growth'!J38*$N$3*$N$4)</f>
        <v>1747167430278.634</v>
      </c>
      <c r="K36" s="36">
        <f>('Federalist2.eth Member Growth'!K38*$N$3*$N$4)</f>
        <v>9019431321600</v>
      </c>
    </row>
    <row r="37" spans="1:11" x14ac:dyDescent="0.2">
      <c r="A37" s="35">
        <v>46296</v>
      </c>
      <c r="B37" s="36">
        <f>('Federalist2.eth Member Growth'!B39*$N$3*$N$4)</f>
        <v>48772.824281764522</v>
      </c>
      <c r="C37" s="36">
        <f>('Federalist2.eth Member Growth'!C39*$N$3*$N$4)</f>
        <v>861391.16751660395</v>
      </c>
      <c r="D37" s="36">
        <f>('Federalist2.eth Member Growth'!D39*$N$3*$N$4)</f>
        <v>12087873.90110776</v>
      </c>
      <c r="E37" s="36">
        <f>('Federalist2.eth Member Growth'!E39*$N$3*$N$4)</f>
        <v>139458333.80524421</v>
      </c>
      <c r="F37" s="36">
        <f>('Federalist2.eth Member Growth'!F39*$N$3*$N$4)</f>
        <v>1359035632.313066</v>
      </c>
      <c r="G37" s="36">
        <f>('Federalist2.eth Member Growth'!G39*$N$3*$N$4)</f>
        <v>11433487528.54355</v>
      </c>
      <c r="H37" s="36">
        <f>('Federalist2.eth Member Growth'!H39*$N$3*$N$4)</f>
        <v>84534443932.948578</v>
      </c>
      <c r="I37" s="36">
        <f>('Federalist2.eth Member Growth'!I39*$N$3*$N$4)</f>
        <v>557457757149.91431</v>
      </c>
      <c r="J37" s="36">
        <f>('Federalist2.eth Member Growth'!J39*$N$3*$N$4)</f>
        <v>3319618117529.4038</v>
      </c>
      <c r="K37" s="36">
        <f>('Federalist2.eth Member Growth'!K39*$N$3*$N$4)</f>
        <v>18038862643200</v>
      </c>
    </row>
    <row r="38" spans="1:11" x14ac:dyDescent="0.2">
      <c r="A38" s="35">
        <v>46327</v>
      </c>
      <c r="B38" s="36">
        <f>('Federalist2.eth Member Growth'!B40*$N$3*$N$4)</f>
        <v>53650.106709940977</v>
      </c>
      <c r="C38" s="36">
        <f>('Federalist2.eth Member Growth'!C40*$N$3*$N$4)</f>
        <v>1033669.4010199246</v>
      </c>
      <c r="D38" s="36">
        <f>('Federalist2.eth Member Growth'!D40*$N$3*$N$4)</f>
        <v>15714236.071440091</v>
      </c>
      <c r="E38" s="36">
        <f>('Federalist2.eth Member Growth'!E40*$N$3*$N$4)</f>
        <v>195241667.32734188</v>
      </c>
      <c r="F38" s="36">
        <f>('Federalist2.eth Member Growth'!F40*$N$3*$N$4)</f>
        <v>2038553448.469599</v>
      </c>
      <c r="G38" s="36">
        <f>('Federalist2.eth Member Growth'!G40*$N$3*$N$4)</f>
        <v>18293580045.669682</v>
      </c>
      <c r="H38" s="36">
        <f>('Federalist2.eth Member Growth'!H40*$N$3*$N$4)</f>
        <v>143708554686.01257</v>
      </c>
      <c r="I38" s="36">
        <f>('Federalist2.eth Member Growth'!I40*$N$3*$N$4)</f>
        <v>1003423962869.8456</v>
      </c>
      <c r="J38" s="36">
        <f>('Federalist2.eth Member Growth'!J40*$N$3*$N$4)</f>
        <v>6307274423305.8682</v>
      </c>
      <c r="K38" s="36">
        <f>('Federalist2.eth Member Growth'!K40*$N$3*$N$4)</f>
        <v>36077725286400</v>
      </c>
    </row>
    <row r="39" spans="1:11" x14ac:dyDescent="0.2">
      <c r="A39" s="35">
        <v>46357</v>
      </c>
      <c r="B39" s="36">
        <f>('Federalist2.eth Member Growth'!B41*$N$3*$N$4)</f>
        <v>59015.11738093508</v>
      </c>
      <c r="C39" s="36">
        <f>('Federalist2.eth Member Growth'!C41*$N$3*$N$4)</f>
        <v>1240403.2812239095</v>
      </c>
      <c r="D39" s="36">
        <f>('Federalist2.eth Member Growth'!D41*$N$3*$N$4)</f>
        <v>20428506.892872117</v>
      </c>
      <c r="E39" s="36">
        <f>('Federalist2.eth Member Growth'!E41*$N$3*$N$4)</f>
        <v>273338334.25827861</v>
      </c>
      <c r="F39" s="36">
        <f>('Federalist2.eth Member Growth'!F41*$N$3*$N$4)</f>
        <v>3057830172.7043982</v>
      </c>
      <c r="G39" s="36">
        <f>('Federalist2.eth Member Growth'!G41*$N$3*$N$4)</f>
        <v>29269728073.071495</v>
      </c>
      <c r="H39" s="36">
        <f>('Federalist2.eth Member Growth'!H41*$N$3*$N$4)</f>
        <v>244304542966.22134</v>
      </c>
      <c r="I39" s="36">
        <f>('Federalist2.eth Member Growth'!I41*$N$3*$N$4)</f>
        <v>1806163133165.7219</v>
      </c>
      <c r="J39" s="36">
        <f>('Federalist2.eth Member Growth'!J41*$N$3*$N$4)</f>
        <v>11983821404281.148</v>
      </c>
      <c r="K39" s="36">
        <f>('Federalist2.eth Member Growth'!K41*$N$3*$N$4)</f>
        <v>72155450572800</v>
      </c>
    </row>
    <row r="40" spans="1:11" x14ac:dyDescent="0.2">
      <c r="A40" s="35">
        <v>46388</v>
      </c>
      <c r="B40" s="36">
        <f>('Federalist2.eth Member Growth'!B42*$N$3*$N$4)</f>
        <v>64916.629119028607</v>
      </c>
      <c r="C40" s="36">
        <f>('Federalist2.eth Member Growth'!C42*$N$3*$N$4)</f>
        <v>1488483.9374686913</v>
      </c>
      <c r="D40" s="36">
        <f>('Federalist2.eth Member Growth'!D42*$N$3*$N$4)</f>
        <v>26557058.960733753</v>
      </c>
      <c r="E40" s="36">
        <f>('Federalist2.eth Member Growth'!E42*$N$3*$N$4)</f>
        <v>382673667.96159005</v>
      </c>
      <c r="F40" s="36">
        <f>('Federalist2.eth Member Growth'!F42*$N$3*$N$4)</f>
        <v>4586745259.0565977</v>
      </c>
      <c r="G40" s="36">
        <f>('Federalist2.eth Member Growth'!G42*$N$3*$N$4)</f>
        <v>46831564916.914391</v>
      </c>
      <c r="H40" s="36">
        <f>('Federalist2.eth Member Growth'!H42*$N$3*$N$4)</f>
        <v>415317723042.57629</v>
      </c>
      <c r="I40" s="36">
        <f>('Federalist2.eth Member Growth'!I42*$N$3*$N$4)</f>
        <v>3251093639698.2993</v>
      </c>
      <c r="J40" s="36">
        <f>('Federalist2.eth Member Growth'!J42*$N$3*$N$4)</f>
        <v>22769260668134.18</v>
      </c>
      <c r="K40" s="36">
        <f>('Federalist2.eth Member Growth'!K42*$N$3*$N$4)</f>
        <v>144310901145600</v>
      </c>
    </row>
    <row r="41" spans="1:11" x14ac:dyDescent="0.2">
      <c r="A41" s="35">
        <v>46419</v>
      </c>
      <c r="B41" s="36">
        <f>('Federalist2.eth Member Growth'!B43*$N$3*$N$4)</f>
        <v>71408.292030931465</v>
      </c>
      <c r="C41" s="36">
        <f>('Federalist2.eth Member Growth'!C43*$N$3*$N$4)</f>
        <v>1786180.7249624294</v>
      </c>
      <c r="D41" s="36">
        <f>('Federalist2.eth Member Growth'!D43*$N$3*$N$4)</f>
        <v>34524176.648953877</v>
      </c>
      <c r="E41" s="36">
        <f>('Federalist2.eth Member Growth'!E43*$N$3*$N$4)</f>
        <v>535743135.14622593</v>
      </c>
      <c r="F41" s="36">
        <f>('Federalist2.eth Member Growth'!F43*$N$3*$N$4)</f>
        <v>6880117888.584897</v>
      </c>
      <c r="G41" s="36">
        <f>('Federalist2.eth Member Growth'!G43*$N$3*$N$4)</f>
        <v>74930503867.063034</v>
      </c>
      <c r="H41" s="36">
        <f>('Federalist2.eth Member Growth'!H43*$N$3*$N$4)</f>
        <v>706040129172.37964</v>
      </c>
      <c r="I41" s="36">
        <f>('Federalist2.eth Member Growth'!I43*$N$3*$N$4)</f>
        <v>5851968551456.9395</v>
      </c>
      <c r="J41" s="36">
        <f>('Federalist2.eth Member Growth'!J43*$N$3*$N$4)</f>
        <v>43261595269454.938</v>
      </c>
      <c r="K41" s="36">
        <f>('Federalist2.eth Member Growth'!K43*$N$3*$N$4)</f>
        <v>288621802291200</v>
      </c>
    </row>
    <row r="42" spans="1:11" x14ac:dyDescent="0.2">
      <c r="A42" s="35">
        <v>46447</v>
      </c>
      <c r="B42" s="36">
        <f>('Federalist2.eth Member Growth'!B44*$N$3*$N$4)</f>
        <v>78549.121234024627</v>
      </c>
      <c r="C42" s="36">
        <f>('Federalist2.eth Member Growth'!C44*$N$3*$N$4)</f>
        <v>2143416.8699549153</v>
      </c>
      <c r="D42" s="36">
        <f>('Federalist2.eth Member Growth'!D44*$N$3*$N$4)</f>
        <v>44881429.643640034</v>
      </c>
      <c r="E42" s="36">
        <f>('Federalist2.eth Member Growth'!E44*$N$3*$N$4)</f>
        <v>750040389.20471632</v>
      </c>
      <c r="F42" s="36">
        <f>('Federalist2.eth Member Growth'!F44*$N$3*$N$4)</f>
        <v>10320176832.877344</v>
      </c>
      <c r="G42" s="36">
        <f>('Federalist2.eth Member Growth'!G44*$N$3*$N$4)</f>
        <v>119888806187.30086</v>
      </c>
      <c r="H42" s="36">
        <f>('Federalist2.eth Member Growth'!H44*$N$3*$N$4)</f>
        <v>1200268219593.0454</v>
      </c>
      <c r="I42" s="36">
        <f>('Federalist2.eth Member Growth'!I44*$N$3*$N$4)</f>
        <v>10533543392622.492</v>
      </c>
      <c r="J42" s="36">
        <f>('Federalist2.eth Member Growth'!J44*$N$3*$N$4)</f>
        <v>82197031011964.375</v>
      </c>
      <c r="K42" s="36">
        <f>('Federalist2.eth Member Growth'!K44*$N$3*$N$4)</f>
        <v>577243604582400</v>
      </c>
    </row>
    <row r="43" spans="1:11" x14ac:dyDescent="0.2">
      <c r="A43" s="35">
        <v>46478</v>
      </c>
      <c r="B43" s="36">
        <f>('Federalist2.eth Member Growth'!B45*$N$3*$N$4)</f>
        <v>86404.033357427077</v>
      </c>
      <c r="C43" s="36">
        <f>('Federalist2.eth Member Growth'!C45*$N$3*$N$4)</f>
        <v>2572100.2439458985</v>
      </c>
      <c r="D43" s="36">
        <f>('Federalist2.eth Member Growth'!D45*$N$3*$N$4)</f>
        <v>58345858.536732055</v>
      </c>
      <c r="E43" s="36">
        <f>('Federalist2.eth Member Growth'!E45*$N$3*$N$4)</f>
        <v>1050056544.886603</v>
      </c>
      <c r="F43" s="36">
        <f>('Federalist2.eth Member Growth'!F45*$N$3*$N$4)</f>
        <v>15480265249.316015</v>
      </c>
      <c r="G43" s="36">
        <f>('Federalist2.eth Member Growth'!G45*$N$3*$N$4)</f>
        <v>191822089899.68137</v>
      </c>
      <c r="H43" s="36">
        <f>('Federalist2.eth Member Growth'!H45*$N$3*$N$4)</f>
        <v>2040455973308.1772</v>
      </c>
      <c r="I43" s="36">
        <f>('Federalist2.eth Member Growth'!I45*$N$3*$N$4)</f>
        <v>18960378106720.484</v>
      </c>
      <c r="J43" s="36">
        <f>('Federalist2.eth Member Growth'!J45*$N$3*$N$4)</f>
        <v>156174358922732.28</v>
      </c>
      <c r="K43" s="36">
        <f>('Federalist2.eth Member Growth'!K45*$N$3*$N$4)</f>
        <v>1154487209164800</v>
      </c>
    </row>
    <row r="44" spans="1:11" x14ac:dyDescent="0.2">
      <c r="A44" s="35">
        <v>46508</v>
      </c>
      <c r="B44" s="36">
        <f>('Federalist2.eth Member Growth'!B46*$N$3*$N$4)</f>
        <v>95044.436693169788</v>
      </c>
      <c r="C44" s="36">
        <f>('Federalist2.eth Member Growth'!C46*$N$3*$N$4)</f>
        <v>3086520.2927350779</v>
      </c>
      <c r="D44" s="36">
        <f>('Federalist2.eth Member Growth'!D46*$N$3*$N$4)</f>
        <v>75849616.097751677</v>
      </c>
      <c r="E44" s="36">
        <f>('Federalist2.eth Member Growth'!E46*$N$3*$N$4)</f>
        <v>1470079162.8412442</v>
      </c>
      <c r="F44" s="36">
        <f>('Federalist2.eth Member Growth'!F46*$N$3*$N$4)</f>
        <v>23220397873.974026</v>
      </c>
      <c r="G44" s="36">
        <f>('Federalist2.eth Member Growth'!G46*$N$3*$N$4)</f>
        <v>306915343839.49023</v>
      </c>
      <c r="H44" s="36">
        <f>('Federalist2.eth Member Growth'!H46*$N$3*$N$4)</f>
        <v>3468775154623.9019</v>
      </c>
      <c r="I44" s="36">
        <f>('Federalist2.eth Member Growth'!I46*$N$3*$N$4)</f>
        <v>34128680592096.871</v>
      </c>
      <c r="J44" s="36">
        <f>('Federalist2.eth Member Growth'!J46*$N$3*$N$4)</f>
        <v>296731281953191.31</v>
      </c>
      <c r="K44" s="36">
        <f>('Federalist2.eth Member Growth'!K46*$N$3*$N$4)</f>
        <v>2308974418329600</v>
      </c>
    </row>
    <row r="45" spans="1:11" x14ac:dyDescent="0.2">
      <c r="A45" s="35">
        <v>46539</v>
      </c>
      <c r="B45" s="36">
        <f>('Federalist2.eth Member Growth'!B47*$N$3*$N$4)</f>
        <v>104548.88036248677</v>
      </c>
      <c r="C45" s="36">
        <f>('Federalist2.eth Member Growth'!C47*$N$3*$N$4)</f>
        <v>3703824.3512820927</v>
      </c>
      <c r="D45" s="36">
        <f>('Federalist2.eth Member Growth'!D47*$N$3*$N$4)</f>
        <v>98604500.927077189</v>
      </c>
      <c r="E45" s="36">
        <f>('Federalist2.eth Member Growth'!E47*$N$3*$N$4)</f>
        <v>2058110827.9777415</v>
      </c>
      <c r="F45" s="36">
        <f>('Federalist2.eth Member Growth'!F47*$N$3*$N$4)</f>
        <v>34830596810.961037</v>
      </c>
      <c r="G45" s="36">
        <f>('Federalist2.eth Member Growth'!G47*$N$3*$N$4)</f>
        <v>491064550143.18433</v>
      </c>
      <c r="H45" s="36">
        <f>('Federalist2.eth Member Growth'!H47*$N$3*$N$4)</f>
        <v>5896917762860.6328</v>
      </c>
      <c r="I45" s="36">
        <f>('Federalist2.eth Member Growth'!I47*$N$3*$N$4)</f>
        <v>61431625065774.375</v>
      </c>
      <c r="J45" s="36">
        <f>('Federalist2.eth Member Growth'!J47*$N$3*$N$4)</f>
        <v>563789435711063.5</v>
      </c>
      <c r="K45" s="36">
        <f>('Federalist2.eth Member Growth'!K47*$N$3*$N$4)</f>
        <v>4617948836659200</v>
      </c>
    </row>
    <row r="46" spans="1:11" x14ac:dyDescent="0.2">
      <c r="A46" s="35">
        <v>46569</v>
      </c>
      <c r="B46" s="36">
        <f>('Federalist2.eth Member Growth'!B48*$N$3*$N$4)</f>
        <v>115003.76839873545</v>
      </c>
      <c r="C46" s="36">
        <f>('Federalist2.eth Member Growth'!C48*$N$3*$N$4)</f>
        <v>4444589.2215385111</v>
      </c>
      <c r="D46" s="36">
        <f>('Federalist2.eth Member Growth'!D48*$N$3*$N$4)</f>
        <v>128185851.20520036</v>
      </c>
      <c r="E46" s="36">
        <f>('Federalist2.eth Member Growth'!E48*$N$3*$N$4)</f>
        <v>2881355159.168838</v>
      </c>
      <c r="F46" s="36">
        <f>('Federalist2.eth Member Growth'!F48*$N$3*$N$4)</f>
        <v>52245895216.441559</v>
      </c>
      <c r="G46" s="36">
        <f>('Federalist2.eth Member Growth'!G48*$N$3*$N$4)</f>
        <v>785703280229.09509</v>
      </c>
      <c r="H46" s="36">
        <f>('Federalist2.eth Member Growth'!H48*$N$3*$N$4)</f>
        <v>10024760196863.074</v>
      </c>
      <c r="I46" s="36">
        <f>('Federalist2.eth Member Growth'!I48*$N$3*$N$4)</f>
        <v>110576925118393.89</v>
      </c>
      <c r="J46" s="36">
        <f>('Federalist2.eth Member Growth'!J48*$N$3*$N$4)</f>
        <v>1071199927851020.5</v>
      </c>
      <c r="K46" s="36">
        <f>('Federalist2.eth Member Growth'!K48*$N$3*$N$4)</f>
        <v>9235897673318400</v>
      </c>
    </row>
    <row r="47" spans="1:11" x14ac:dyDescent="0.2">
      <c r="A47" s="35">
        <v>46600</v>
      </c>
      <c r="B47" s="36">
        <f>('Federalist2.eth Member Growth'!B49*$N$3*$N$4)</f>
        <v>126504.14523860902</v>
      </c>
      <c r="C47" s="36">
        <f>('Federalist2.eth Member Growth'!C49*$N$3*$N$4)</f>
        <v>5333507.0658462131</v>
      </c>
      <c r="D47" s="36">
        <f>('Federalist2.eth Member Growth'!D49*$N$3*$N$4)</f>
        <v>166641606.56676048</v>
      </c>
      <c r="E47" s="36">
        <f>('Federalist2.eth Member Growth'!E49*$N$3*$N$4)</f>
        <v>4033897222.8363729</v>
      </c>
      <c r="F47" s="36">
        <f>('Federalist2.eth Member Growth'!F49*$N$3*$N$4)</f>
        <v>78368842824.662338</v>
      </c>
      <c r="G47" s="36">
        <f>('Federalist2.eth Member Growth'!G49*$N$3*$N$4)</f>
        <v>1257125248366.552</v>
      </c>
      <c r="H47" s="36">
        <f>('Federalist2.eth Member Growth'!H49*$N$3*$N$4)</f>
        <v>17042092334667.229</v>
      </c>
      <c r="I47" s="36">
        <f>('Federalist2.eth Member Growth'!I49*$N$3*$N$4)</f>
        <v>199038465213108.97</v>
      </c>
      <c r="J47" s="36">
        <f>('Federalist2.eth Member Growth'!J49*$N$3*$N$4)</f>
        <v>2035279862916939</v>
      </c>
      <c r="K47" s="36">
        <f>('Federalist2.eth Member Growth'!K49*$N$3*$N$4)</f>
        <v>1.84717953466368E+16</v>
      </c>
    </row>
    <row r="48" spans="1:11" x14ac:dyDescent="0.2">
      <c r="A48" s="35">
        <v>46631</v>
      </c>
      <c r="B48" s="36">
        <f>('Federalist2.eth Member Growth'!B50*$N$3*$N$4)</f>
        <v>139154.55976246996</v>
      </c>
      <c r="C48" s="36">
        <f>('Federalist2.eth Member Growth'!C50*$N$3*$N$4)</f>
        <v>6400208.4790154556</v>
      </c>
      <c r="D48" s="36">
        <f>('Federalist2.eth Member Growth'!D50*$N$3*$N$4)</f>
        <v>216634088.53678861</v>
      </c>
      <c r="E48" s="36">
        <f>('Federalist2.eth Member Growth'!E50*$N$3*$N$4)</f>
        <v>5647456111.9709225</v>
      </c>
      <c r="F48" s="36">
        <f>('Federalist2.eth Member Growth'!F50*$N$3*$N$4)</f>
        <v>117553264236.99352</v>
      </c>
      <c r="G48" s="36">
        <f>('Federalist2.eth Member Growth'!G50*$N$3*$N$4)</f>
        <v>2011400397386.4836</v>
      </c>
      <c r="H48" s="36">
        <f>('Federalist2.eth Member Growth'!H50*$N$3*$N$4)</f>
        <v>28971556968934.289</v>
      </c>
      <c r="I48" s="36">
        <f>('Federalist2.eth Member Growth'!I50*$N$3*$N$4)</f>
        <v>358269237383596.12</v>
      </c>
      <c r="J48" s="36">
        <f>('Federalist2.eth Member Growth'!J50*$N$3*$N$4)</f>
        <v>3867031739542183.5</v>
      </c>
      <c r="K48" s="36">
        <f>('Federalist2.eth Member Growth'!K50*$N$3*$N$4)</f>
        <v>3.69435906932736E+16</v>
      </c>
    </row>
    <row r="49" spans="1:11" x14ac:dyDescent="0.2">
      <c r="A49" s="35">
        <v>46661</v>
      </c>
      <c r="B49" s="36">
        <f>('Federalist2.eth Member Growth'!B51*$N$3*$N$4)</f>
        <v>153070.01573871696</v>
      </c>
      <c r="C49" s="36">
        <f>('Federalist2.eth Member Growth'!C51*$N$3*$N$4)</f>
        <v>7680250.1748185465</v>
      </c>
      <c r="D49" s="36">
        <f>('Federalist2.eth Member Growth'!D51*$N$3*$N$4)</f>
        <v>281624315.09782523</v>
      </c>
      <c r="E49" s="36">
        <f>('Federalist2.eth Member Growth'!E51*$N$3*$N$4)</f>
        <v>7906438556.7592907</v>
      </c>
      <c r="F49" s="36">
        <f>('Federalist2.eth Member Growth'!F51*$N$3*$N$4)</f>
        <v>176329896355.49026</v>
      </c>
      <c r="G49" s="36">
        <f>('Federalist2.eth Member Growth'!G51*$N$3*$N$4)</f>
        <v>3218240635818.3735</v>
      </c>
      <c r="H49" s="36">
        <f>('Federalist2.eth Member Growth'!H51*$N$3*$N$4)</f>
        <v>49251646847188.289</v>
      </c>
      <c r="I49" s="36">
        <f>('Federalist2.eth Member Growth'!I51*$N$3*$N$4)</f>
        <v>644884627290473.12</v>
      </c>
      <c r="J49" s="36">
        <f>('Federalist2.eth Member Growth'!J51*$N$3*$N$4)</f>
        <v>7347360305130148</v>
      </c>
      <c r="K49" s="36">
        <f>('Federalist2.eth Member Growth'!K51*$N$3*$N$4)</f>
        <v>7.38871813865472E+16</v>
      </c>
    </row>
    <row r="50" spans="1:11" x14ac:dyDescent="0.2">
      <c r="A50" s="35">
        <v>46692</v>
      </c>
      <c r="B50" s="36">
        <f>('Federalist2.eth Member Growth'!B52*$N$3*$N$4)</f>
        <v>168377.01731258866</v>
      </c>
      <c r="C50" s="36">
        <f>('Federalist2.eth Member Growth'!C52*$N$3*$N$4)</f>
        <v>9216300.2097822558</v>
      </c>
      <c r="D50" s="36">
        <f>('Federalist2.eth Member Growth'!D52*$N$3*$N$4)</f>
        <v>366111609.62717277</v>
      </c>
      <c r="E50" s="36">
        <f>('Federalist2.eth Member Growth'!E52*$N$3*$N$4)</f>
        <v>11069013979.463007</v>
      </c>
      <c r="F50" s="36">
        <f>('Federalist2.eth Member Growth'!F52*$N$3*$N$4)</f>
        <v>264494844533.23538</v>
      </c>
      <c r="G50" s="36">
        <f>('Federalist2.eth Member Growth'!G52*$N$3*$N$4)</f>
        <v>5149185017309.3975</v>
      </c>
      <c r="H50" s="36">
        <f>('Federalist2.eth Member Growth'!H52*$N$3*$N$4)</f>
        <v>83727799640220.094</v>
      </c>
      <c r="I50" s="36">
        <f>('Federalist2.eth Member Growth'!I52*$N$3*$N$4)</f>
        <v>1160792329122851.8</v>
      </c>
      <c r="J50" s="36">
        <f>('Federalist2.eth Member Growth'!J52*$N$3*$N$4)</f>
        <v>1.3959984579747284E+16</v>
      </c>
      <c r="K50" s="36">
        <f>('Federalist2.eth Member Growth'!K52*$N$3*$N$4)</f>
        <v>1.477743627730944E+17</v>
      </c>
    </row>
    <row r="51" spans="1:11" x14ac:dyDescent="0.2">
      <c r="A51" s="35">
        <v>46722</v>
      </c>
      <c r="B51" s="36">
        <f>('Federalist2.eth Member Growth'!B53*$N$3*$N$4)</f>
        <v>185214.71904384755</v>
      </c>
      <c r="C51" s="36">
        <f>('Federalist2.eth Member Growth'!C53*$N$3*$N$4)</f>
        <v>11059560.251738705</v>
      </c>
      <c r="D51" s="36">
        <f>('Federalist2.eth Member Growth'!D53*$N$3*$N$4)</f>
        <v>475945092.51532459</v>
      </c>
      <c r="E51" s="36">
        <f>('Federalist2.eth Member Growth'!E53*$N$3*$N$4)</f>
        <v>15496619571.248209</v>
      </c>
      <c r="F51" s="36">
        <f>('Federalist2.eth Member Growth'!F53*$N$3*$N$4)</f>
        <v>396742266799.85315</v>
      </c>
      <c r="G51" s="36">
        <f>('Federalist2.eth Member Growth'!G53*$N$3*$N$4)</f>
        <v>8238696027695.0381</v>
      </c>
      <c r="H51" s="36">
        <f>('Federalist2.eth Member Growth'!H53*$N$3*$N$4)</f>
        <v>142337259388374.16</v>
      </c>
      <c r="I51" s="36">
        <f>('Federalist2.eth Member Growth'!I53*$N$3*$N$4)</f>
        <v>2089426192421133.2</v>
      </c>
      <c r="J51" s="36">
        <f>('Federalist2.eth Member Growth'!J53*$N$3*$N$4)</f>
        <v>2.6523970701519836E+16</v>
      </c>
      <c r="K51" s="36">
        <f>('Federalist2.eth Member Growth'!K53*$N$3*$N$4)</f>
        <v>2.955487255461888E+17</v>
      </c>
    </row>
    <row r="52" spans="1:11" x14ac:dyDescent="0.2">
      <c r="A52" s="35">
        <v>46753</v>
      </c>
      <c r="B52" s="36">
        <f>('Federalist2.eth Member Growth'!B54*$N$3*$N$4)</f>
        <v>203736.19094823231</v>
      </c>
      <c r="C52" s="36">
        <f>('Federalist2.eth Member Growth'!C54*$N$3*$N$4)</f>
        <v>13271472.302086448</v>
      </c>
      <c r="D52" s="36">
        <f>('Federalist2.eth Member Growth'!D54*$N$3*$N$4)</f>
        <v>618728620.26992214</v>
      </c>
      <c r="E52" s="36">
        <f>('Federalist2.eth Member Growth'!E54*$N$3*$N$4)</f>
        <v>21695267399.74749</v>
      </c>
      <c r="F52" s="36">
        <f>('Federalist2.eth Member Growth'!F54*$N$3*$N$4)</f>
        <v>595113400199.77966</v>
      </c>
      <c r="G52" s="36">
        <f>('Federalist2.eth Member Growth'!G54*$N$3*$N$4)</f>
        <v>13181913644312.059</v>
      </c>
      <c r="H52" s="36">
        <f>('Federalist2.eth Member Growth'!H54*$N$3*$N$4)</f>
        <v>241973340960236.06</v>
      </c>
      <c r="I52" s="36">
        <f>('Federalist2.eth Member Growth'!I54*$N$3*$N$4)</f>
        <v>3760967146358039.5</v>
      </c>
      <c r="J52" s="36">
        <f>('Federalist2.eth Member Growth'!J54*$N$3*$N$4)</f>
        <v>5.039554433288768E+16</v>
      </c>
      <c r="K52" s="36">
        <f>('Federalist2.eth Member Growth'!K54*$N$3*$N$4)</f>
        <v>5.910974510923776E+17</v>
      </c>
    </row>
    <row r="53" spans="1:11" x14ac:dyDescent="0.2">
      <c r="A53" s="35">
        <v>46784</v>
      </c>
      <c r="B53" s="36">
        <f>('Federalist2.eth Member Growth'!B55*$N$3*$N$4)</f>
        <v>224109.81004305556</v>
      </c>
      <c r="C53" s="36">
        <f>('Federalist2.eth Member Growth'!C55*$N$3*$N$4)</f>
        <v>15925766.762503734</v>
      </c>
      <c r="D53" s="36">
        <f>('Federalist2.eth Member Growth'!D55*$N$3*$N$4)</f>
        <v>804347206.35089874</v>
      </c>
      <c r="E53" s="36">
        <f>('Federalist2.eth Member Growth'!E55*$N$3*$N$4)</f>
        <v>30373374359.646484</v>
      </c>
      <c r="F53" s="36">
        <f>('Federalist2.eth Member Growth'!F55*$N$3*$N$4)</f>
        <v>892670100299.66956</v>
      </c>
      <c r="G53" s="36">
        <f>('Federalist2.eth Member Growth'!G55*$N$3*$N$4)</f>
        <v>21091061830899.297</v>
      </c>
      <c r="H53" s="36">
        <f>('Federalist2.eth Member Growth'!H55*$N$3*$N$4)</f>
        <v>411354679632401.31</v>
      </c>
      <c r="I53" s="36">
        <f>('Federalist2.eth Member Growth'!I55*$N$3*$N$4)</f>
        <v>6769740863444470</v>
      </c>
      <c r="J53" s="36">
        <f>('Federalist2.eth Member Growth'!J55*$N$3*$N$4)</f>
        <v>9.5751534232486576E+16</v>
      </c>
      <c r="K53" s="36">
        <f>('Federalist2.eth Member Growth'!K55*$N$3*$N$4)</f>
        <v>1.1821949021847552E+18</v>
      </c>
    </row>
    <row r="54" spans="1:11" x14ac:dyDescent="0.2">
      <c r="A54" s="35">
        <v>46813</v>
      </c>
      <c r="B54" s="36">
        <f>('Federalist2.eth Member Growth'!B56*$N$3*$N$4)</f>
        <v>246520.7910473611</v>
      </c>
      <c r="C54" s="36">
        <f>('Federalist2.eth Member Growth'!C56*$N$3*$N$4)</f>
        <v>19110920.11500448</v>
      </c>
      <c r="D54" s="36">
        <f>('Federalist2.eth Member Growth'!D56*$N$3*$N$4)</f>
        <v>1045651368.2561684</v>
      </c>
      <c r="E54" s="36">
        <f>('Federalist2.eth Member Growth'!E56*$N$3*$N$4)</f>
        <v>42522724103.505074</v>
      </c>
      <c r="F54" s="36">
        <f>('Federalist2.eth Member Growth'!F56*$N$3*$N$4)</f>
        <v>1339005150449.5042</v>
      </c>
      <c r="G54" s="36">
        <f>('Federalist2.eth Member Growth'!G56*$N$3*$N$4)</f>
        <v>33745698929438.879</v>
      </c>
      <c r="H54" s="36">
        <f>('Federalist2.eth Member Growth'!H56*$N$3*$N$4)</f>
        <v>699302955375082.12</v>
      </c>
      <c r="I54" s="36">
        <f>('Federalist2.eth Member Growth'!I56*$N$3*$N$4)</f>
        <v>1.2185533554200046E+16</v>
      </c>
      <c r="J54" s="36">
        <f>('Federalist2.eth Member Growth'!J56*$N$3*$N$4)</f>
        <v>1.8192791504172448E+17</v>
      </c>
      <c r="K54" s="36">
        <f>('Federalist2.eth Member Growth'!K56*$N$3*$N$4)</f>
        <v>2.3643898043695104E+18</v>
      </c>
    </row>
    <row r="55" spans="1:11" x14ac:dyDescent="0.2">
      <c r="A55" s="35">
        <v>46844</v>
      </c>
      <c r="B55" s="36">
        <f>('Federalist2.eth Member Growth'!B57*$N$3*$N$4)</f>
        <v>271172.87015209725</v>
      </c>
      <c r="C55" s="36">
        <f>('Federalist2.eth Member Growth'!C57*$N$3*$N$4)</f>
        <v>22933104.138005376</v>
      </c>
      <c r="D55" s="36">
        <f>('Federalist2.eth Member Growth'!D57*$N$3*$N$4)</f>
        <v>1359346778.7330191</v>
      </c>
      <c r="E55" s="36">
        <f>('Federalist2.eth Member Growth'!E57*$N$3*$N$4)</f>
        <v>59531813744.907112</v>
      </c>
      <c r="F55" s="36">
        <f>('Federalist2.eth Member Growth'!F57*$N$3*$N$4)</f>
        <v>2008507725674.2563</v>
      </c>
      <c r="G55" s="36">
        <f>('Federalist2.eth Member Growth'!G57*$N$3*$N$4)</f>
        <v>53993118287102.203</v>
      </c>
      <c r="H55" s="36">
        <f>('Federalist2.eth Member Growth'!H57*$N$3*$N$4)</f>
        <v>1188815024137639.5</v>
      </c>
      <c r="I55" s="36">
        <f>('Federalist2.eth Member Growth'!I57*$N$3*$N$4)</f>
        <v>2.1933960397560084E+16</v>
      </c>
      <c r="J55" s="36">
        <f>('Federalist2.eth Member Growth'!J57*$N$3*$N$4)</f>
        <v>3.4566303857927654E+17</v>
      </c>
      <c r="K55" s="36">
        <f>('Federalist2.eth Member Growth'!K57*$N$3*$N$4)</f>
        <v>4.7287796087390208E+18</v>
      </c>
    </row>
    <row r="56" spans="1:11" x14ac:dyDescent="0.2">
      <c r="A56" s="35">
        <v>46874</v>
      </c>
      <c r="B56" s="36">
        <f>('Federalist2.eth Member Growth'!B58*$N$3*$N$4)</f>
        <v>298290.15716730704</v>
      </c>
      <c r="C56" s="36">
        <f>('Federalist2.eth Member Growth'!C58*$N$3*$N$4)</f>
        <v>27519724.965606455</v>
      </c>
      <c r="D56" s="36">
        <f>('Federalist2.eth Member Growth'!D58*$N$3*$N$4)</f>
        <v>1767150812.3529246</v>
      </c>
      <c r="E56" s="36">
        <f>('Federalist2.eth Member Growth'!E58*$N$3*$N$4)</f>
        <v>83344539242.869934</v>
      </c>
      <c r="F56" s="36">
        <f>('Federalist2.eth Member Growth'!F58*$N$3*$N$4)</f>
        <v>3012761588511.3848</v>
      </c>
      <c r="G56" s="36">
        <f>('Federalist2.eth Member Growth'!G58*$N$3*$N$4)</f>
        <v>86388989259363.531</v>
      </c>
      <c r="H56" s="36">
        <f>('Federalist2.eth Member Growth'!H58*$N$3*$N$4)</f>
        <v>2020985541033987</v>
      </c>
      <c r="I56" s="36">
        <f>('Federalist2.eth Member Growth'!I58*$N$3*$N$4)</f>
        <v>3.9481128715608152E+16</v>
      </c>
      <c r="J56" s="36">
        <f>('Federalist2.eth Member Growth'!J58*$N$3*$N$4)</f>
        <v>6.5675977330062541E+17</v>
      </c>
      <c r="K56" s="36">
        <f>('Federalist2.eth Member Growth'!K58*$N$3*$N$4)</f>
        <v>9.4575592174780416E+18</v>
      </c>
    </row>
    <row r="57" spans="1:11" x14ac:dyDescent="0.2">
      <c r="A57" s="35">
        <v>46905</v>
      </c>
      <c r="B57" s="36">
        <f>('Federalist2.eth Member Growth'!B59*$N$3*$N$4)</f>
        <v>328119.17288403778</v>
      </c>
      <c r="C57" s="36">
        <f>('Federalist2.eth Member Growth'!C59*$N$3*$N$4)</f>
        <v>33023669.95872774</v>
      </c>
      <c r="D57" s="36">
        <f>('Federalist2.eth Member Growth'!D59*$N$3*$N$4)</f>
        <v>2297296056.0588021</v>
      </c>
      <c r="E57" s="36">
        <f>('Federalist2.eth Member Growth'!E59*$N$3*$N$4)</f>
        <v>116682354940.0179</v>
      </c>
      <c r="F57" s="36">
        <f>('Federalist2.eth Member Growth'!F59*$N$3*$N$4)</f>
        <v>4519142382767.0771</v>
      </c>
      <c r="G57" s="36">
        <f>('Federalist2.eth Member Growth'!G59*$N$3*$N$4)</f>
        <v>138222382814981.64</v>
      </c>
      <c r="H57" s="36">
        <f>('Federalist2.eth Member Growth'!H59*$N$3*$N$4)</f>
        <v>3435675419757778</v>
      </c>
      <c r="I57" s="36">
        <f>('Federalist2.eth Member Growth'!I59*$N$3*$N$4)</f>
        <v>7.1066031688094672E+16</v>
      </c>
      <c r="J57" s="36">
        <f>('Federalist2.eth Member Growth'!J59*$N$3*$N$4)</f>
        <v>1.2478435692711882E+18</v>
      </c>
      <c r="K57" s="36">
        <f>('Federalist2.eth Member Growth'!K59*$N$3*$N$4)</f>
        <v>1.8915118434956083E+19</v>
      </c>
    </row>
    <row r="58" spans="1:11" x14ac:dyDescent="0.2">
      <c r="A58" s="35">
        <v>46935</v>
      </c>
      <c r="B58" s="36">
        <f>('Federalist2.eth Member Growth'!B60*$N$3*$N$4)</f>
        <v>360931.09017244162</v>
      </c>
      <c r="C58" s="36">
        <f>('Federalist2.eth Member Growth'!C60*$N$3*$N$4)</f>
        <v>39628403.950473286</v>
      </c>
      <c r="D58" s="36">
        <f>('Federalist2.eth Member Growth'!D60*$N$3*$N$4)</f>
        <v>2986484872.8764429</v>
      </c>
      <c r="E58" s="36">
        <f>('Federalist2.eth Member Growth'!E60*$N$3*$N$4)</f>
        <v>163355296916.02505</v>
      </c>
      <c r="F58" s="36">
        <f>('Federalist2.eth Member Growth'!F60*$N$3*$N$4)</f>
        <v>6778713574150.6162</v>
      </c>
      <c r="G58" s="36">
        <f>('Federalist2.eth Member Growth'!G60*$N$3*$N$4)</f>
        <v>221155812503970.66</v>
      </c>
      <c r="H58" s="36">
        <f>('Federalist2.eth Member Growth'!H60*$N$3*$N$4)</f>
        <v>5840648213588223</v>
      </c>
      <c r="I58" s="36">
        <f>('Federalist2.eth Member Growth'!I60*$N$3*$N$4)</f>
        <v>1.2791885703857043E+17</v>
      </c>
      <c r="J58" s="36">
        <f>('Federalist2.eth Member Growth'!J60*$N$3*$N$4)</f>
        <v>2.3709027816152576E+18</v>
      </c>
      <c r="K58" s="36">
        <f>('Federalist2.eth Member Growth'!K60*$N$3*$N$4)</f>
        <v>3.7830236869912166E+19</v>
      </c>
    </row>
    <row r="59" spans="1:11" x14ac:dyDescent="0.2">
      <c r="A59" s="35">
        <v>46966</v>
      </c>
      <c r="B59" s="36">
        <f>('Federalist2.eth Member Growth'!B61*$N$3*$N$4)</f>
        <v>397024.19918968581</v>
      </c>
      <c r="C59" s="36">
        <f>('Federalist2.eth Member Growth'!C61*$N$3*$N$4)</f>
        <v>47554084.740567945</v>
      </c>
      <c r="D59" s="36">
        <f>('Federalist2.eth Member Growth'!D61*$N$3*$N$4)</f>
        <v>3882430334.7393761</v>
      </c>
      <c r="E59" s="36">
        <f>('Federalist2.eth Member Growth'!E61*$N$3*$N$4)</f>
        <v>228697415682.43503</v>
      </c>
      <c r="F59" s="36">
        <f>('Federalist2.eth Member Growth'!F61*$N$3*$N$4)</f>
        <v>10168070361225.924</v>
      </c>
      <c r="G59" s="36">
        <f>('Federalist2.eth Member Growth'!G61*$N$3*$N$4)</f>
        <v>353849300006353.06</v>
      </c>
      <c r="H59" s="36">
        <f>('Federalist2.eth Member Growth'!H61*$N$3*$N$4)</f>
        <v>9929101963099978</v>
      </c>
      <c r="I59" s="36">
        <f>('Federalist2.eth Member Growth'!I61*$N$3*$N$4)</f>
        <v>2.3025394266942675E+17</v>
      </c>
      <c r="J59" s="36">
        <f>('Federalist2.eth Member Growth'!J61*$N$3*$N$4)</f>
        <v>4.5047152850689889E+18</v>
      </c>
      <c r="K59" s="36">
        <f>('Federalist2.eth Member Growth'!K61*$N$3*$N$4)</f>
        <v>7.5660473739824333E+19</v>
      </c>
    </row>
    <row r="60" spans="1:11" x14ac:dyDescent="0.2">
      <c r="A60" s="35">
        <v>46997</v>
      </c>
      <c r="B60" s="36">
        <f>('Federalist2.eth Member Growth'!B62*$N$3*$N$4)</f>
        <v>436726.61910865444</v>
      </c>
      <c r="C60" s="36">
        <f>('Federalist2.eth Member Growth'!C62*$N$3*$N$4)</f>
        <v>57064901.688681528</v>
      </c>
      <c r="D60" s="36">
        <f>('Federalist2.eth Member Growth'!D62*$N$3*$N$4)</f>
        <v>5047159435.1611891</v>
      </c>
      <c r="E60" s="36">
        <f>('Federalist2.eth Member Growth'!E62*$N$3*$N$4)</f>
        <v>320176381955.409</v>
      </c>
      <c r="F60" s="36">
        <f>('Federalist2.eth Member Growth'!F62*$N$3*$N$4)</f>
        <v>15252105541838.885</v>
      </c>
      <c r="G60" s="36">
        <f>('Federalist2.eth Member Growth'!G62*$N$3*$N$4)</f>
        <v>566158880010165</v>
      </c>
      <c r="H60" s="36">
        <f>('Federalist2.eth Member Growth'!H62*$N$3*$N$4)</f>
        <v>1.687947333726996E+16</v>
      </c>
      <c r="I60" s="36">
        <f>('Federalist2.eth Member Growth'!I62*$N$3*$N$4)</f>
        <v>4.1445709680496813E+17</v>
      </c>
      <c r="J60" s="36">
        <f>('Federalist2.eth Member Growth'!J62*$N$3*$N$4)</f>
        <v>8.5589590416310784E+18</v>
      </c>
      <c r="K60" s="36">
        <f>('Federalist2.eth Member Growth'!K62*$N$3*$N$4)</f>
        <v>1.5132094747964867E+20</v>
      </c>
    </row>
    <row r="61" spans="1:11" x14ac:dyDescent="0.2">
      <c r="A61" s="35">
        <v>47027</v>
      </c>
      <c r="B61" s="36">
        <f>('Federalist2.eth Member Growth'!B63*$N$3*$N$4)</f>
        <v>480399.2810195199</v>
      </c>
      <c r="C61" s="36">
        <f>('Federalist2.eth Member Growth'!C63*$N$3*$N$4)</f>
        <v>68477882.026417822</v>
      </c>
      <c r="D61" s="36">
        <f>('Federalist2.eth Member Growth'!D63*$N$3*$N$4)</f>
        <v>6561307265.7095461</v>
      </c>
      <c r="E61" s="36">
        <f>('Federalist2.eth Member Growth'!E63*$N$3*$N$4)</f>
        <v>448246934737.57263</v>
      </c>
      <c r="F61" s="36">
        <f>('Federalist2.eth Member Growth'!F63*$N$3*$N$4)</f>
        <v>22878158312758.328</v>
      </c>
      <c r="G61" s="36">
        <f>('Federalist2.eth Member Growth'!G63*$N$3*$N$4)</f>
        <v>905854208016264.12</v>
      </c>
      <c r="H61" s="36">
        <f>('Federalist2.eth Member Growth'!H63*$N$3*$N$4)</f>
        <v>2.8695104673358932E+16</v>
      </c>
      <c r="I61" s="36">
        <f>('Federalist2.eth Member Growth'!I63*$N$3*$N$4)</f>
        <v>7.4602277424894272E+17</v>
      </c>
      <c r="J61" s="36">
        <f>('Federalist2.eth Member Growth'!J63*$N$3*$N$4)</f>
        <v>1.626202217909905E+19</v>
      </c>
      <c r="K61" s="36">
        <f>('Federalist2.eth Member Growth'!K63*$N$3*$N$4)</f>
        <v>3.0264189495929733E+20</v>
      </c>
    </row>
    <row r="62" spans="1:11" x14ac:dyDescent="0.2">
      <c r="A62" s="35">
        <v>47058</v>
      </c>
      <c r="B62" s="36">
        <f>('Federalist2.eth Member Growth'!B64*$N$3*$N$4)</f>
        <v>528439.20912147197</v>
      </c>
      <c r="C62" s="36">
        <f>('Federalist2.eth Member Growth'!C64*$N$3*$N$4)</f>
        <v>82173458.431701392</v>
      </c>
      <c r="D62" s="36">
        <f>('Federalist2.eth Member Growth'!D64*$N$3*$N$4)</f>
        <v>8529699445.422411</v>
      </c>
      <c r="E62" s="36">
        <f>('Federalist2.eth Member Growth'!E64*$N$3*$N$4)</f>
        <v>627545708632.60168</v>
      </c>
      <c r="F62" s="36">
        <f>('Federalist2.eth Member Growth'!F64*$N$3*$N$4)</f>
        <v>34317237469137.496</v>
      </c>
      <c r="G62" s="36">
        <f>('Federalist2.eth Member Growth'!G64*$N$3*$N$4)</f>
        <v>1449366732826022.5</v>
      </c>
      <c r="H62" s="36">
        <f>('Federalist2.eth Member Growth'!H64*$N$3*$N$4)</f>
        <v>4.8781677944710184E+16</v>
      </c>
      <c r="I62" s="36">
        <f>('Federalist2.eth Member Growth'!I64*$N$3*$N$4)</f>
        <v>1.3428409936480968E+18</v>
      </c>
      <c r="J62" s="36">
        <f>('Federalist2.eth Member Growth'!J64*$N$3*$N$4)</f>
        <v>3.0897842140288193E+19</v>
      </c>
      <c r="K62" s="36">
        <f>('Federalist2.eth Member Growth'!K64*$N$3*$N$4)</f>
        <v>6.0528378991859466E+20</v>
      </c>
    </row>
    <row r="63" spans="1:11" x14ac:dyDescent="0.2">
      <c r="A63" s="35">
        <v>47088</v>
      </c>
      <c r="B63" s="36">
        <f>('Federalist2.eth Member Growth'!B65*$N$3*$N$4)</f>
        <v>581283.13003361924</v>
      </c>
      <c r="C63" s="36">
        <f>('Federalist2.eth Member Growth'!C65*$N$3*$N$4)</f>
        <v>98608150.118041649</v>
      </c>
      <c r="D63" s="36">
        <f>('Federalist2.eth Member Growth'!D65*$N$3*$N$4)</f>
        <v>11088609279.049133</v>
      </c>
      <c r="E63" s="36">
        <f>('Federalist2.eth Member Growth'!E65*$N$3*$N$4)</f>
        <v>878563992085.64233</v>
      </c>
      <c r="F63" s="36">
        <f>('Federalist2.eth Member Growth'!F65*$N$3*$N$4)</f>
        <v>51475856203706.242</v>
      </c>
      <c r="G63" s="36">
        <f>('Federalist2.eth Member Growth'!G65*$N$3*$N$4)</f>
        <v>2318986772521636.5</v>
      </c>
      <c r="H63" s="36">
        <f>('Federalist2.eth Member Growth'!H65*$N$3*$N$4)</f>
        <v>8.2928852506007312E+16</v>
      </c>
      <c r="I63" s="36">
        <f>('Federalist2.eth Member Growth'!I65*$N$3*$N$4)</f>
        <v>2.4171137885665746E+18</v>
      </c>
      <c r="J63" s="36">
        <f>('Federalist2.eth Member Growth'!J65*$N$3*$N$4)</f>
        <v>5.8705900066547565E+19</v>
      </c>
      <c r="K63" s="36">
        <f>('Federalist2.eth Member Growth'!K65*$N$3*$N$4)</f>
        <v>1.2105675798371893E+21</v>
      </c>
    </row>
    <row r="64" spans="1:11" x14ac:dyDescent="0.2">
      <c r="A64" s="35"/>
    </row>
  </sheetData>
  <mergeCells count="6">
    <mergeCell ref="L6:M6"/>
    <mergeCell ref="B1:K1"/>
    <mergeCell ref="B2:K2"/>
    <mergeCell ref="L3:M3"/>
    <mergeCell ref="L4:M4"/>
    <mergeCell ref="L5:M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8EAD9-9668-844A-B10A-7999A685A178}">
  <dimension ref="A1:N64"/>
  <sheetViews>
    <sheetView topLeftCell="D1" workbookViewId="0">
      <selection activeCell="I7" sqref="I7"/>
    </sheetView>
  </sheetViews>
  <sheetFormatPr baseColWidth="10" defaultRowHeight="16" x14ac:dyDescent="0.2"/>
  <cols>
    <col min="1" max="1" width="24.33203125" customWidth="1"/>
    <col min="2" max="6" width="23.83203125" style="36" customWidth="1"/>
    <col min="7" max="11" width="25.5" style="36" customWidth="1"/>
    <col min="12" max="12" width="16.83203125" style="2" customWidth="1"/>
    <col min="13" max="13" width="16.33203125" style="2" customWidth="1"/>
  </cols>
  <sheetData>
    <row r="1" spans="1:14" x14ac:dyDescent="0.2"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x14ac:dyDescent="0.2">
      <c r="B2" s="53" t="s">
        <v>93</v>
      </c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">
      <c r="B3" s="41">
        <v>1.04</v>
      </c>
      <c r="C3" s="41">
        <v>1.1299999999999999</v>
      </c>
      <c r="D3" s="41">
        <v>1.22</v>
      </c>
      <c r="E3" s="41">
        <v>1.32</v>
      </c>
      <c r="F3" s="41">
        <v>1.41</v>
      </c>
      <c r="G3" s="41">
        <v>1.51</v>
      </c>
      <c r="H3" s="41">
        <v>1.6</v>
      </c>
      <c r="I3" s="41">
        <v>1.7</v>
      </c>
      <c r="J3" s="41">
        <v>1.8</v>
      </c>
      <c r="K3" s="41">
        <v>1.9</v>
      </c>
      <c r="L3" s="54" t="s">
        <v>105</v>
      </c>
      <c r="M3" s="54"/>
      <c r="N3">
        <v>5</v>
      </c>
    </row>
    <row r="4" spans="1:14" x14ac:dyDescent="0.2">
      <c r="A4" s="35">
        <v>45292</v>
      </c>
      <c r="B4" s="36">
        <f t="shared" ref="B4:K4" si="0">$N$3</f>
        <v>5</v>
      </c>
      <c r="C4" s="36">
        <f t="shared" si="0"/>
        <v>5</v>
      </c>
      <c r="D4" s="36">
        <f t="shared" si="0"/>
        <v>5</v>
      </c>
      <c r="E4" s="36">
        <f t="shared" si="0"/>
        <v>5</v>
      </c>
      <c r="F4" s="36">
        <f t="shared" si="0"/>
        <v>5</v>
      </c>
      <c r="G4" s="36">
        <f t="shared" si="0"/>
        <v>5</v>
      </c>
      <c r="H4" s="36">
        <f t="shared" si="0"/>
        <v>5</v>
      </c>
      <c r="I4" s="36">
        <f t="shared" si="0"/>
        <v>5</v>
      </c>
      <c r="J4" s="36">
        <f t="shared" si="0"/>
        <v>5</v>
      </c>
      <c r="K4" s="36">
        <f t="shared" si="0"/>
        <v>5</v>
      </c>
      <c r="L4" s="54"/>
      <c r="M4" s="54"/>
    </row>
    <row r="5" spans="1:14" x14ac:dyDescent="0.2">
      <c r="A5" s="35">
        <v>45323</v>
      </c>
      <c r="B5" s="36">
        <f t="shared" ref="B5:K5" si="1">B4*B$3</f>
        <v>5.2</v>
      </c>
      <c r="C5" s="36">
        <f t="shared" si="1"/>
        <v>5.6499999999999995</v>
      </c>
      <c r="D5" s="36">
        <f t="shared" si="1"/>
        <v>6.1</v>
      </c>
      <c r="E5" s="36">
        <f t="shared" si="1"/>
        <v>6.6000000000000005</v>
      </c>
      <c r="F5" s="36">
        <f t="shared" si="1"/>
        <v>7.05</v>
      </c>
      <c r="G5" s="36">
        <f t="shared" si="1"/>
        <v>7.55</v>
      </c>
      <c r="H5" s="36">
        <f t="shared" si="1"/>
        <v>8</v>
      </c>
      <c r="I5" s="36">
        <f t="shared" si="1"/>
        <v>8.5</v>
      </c>
      <c r="J5" s="36">
        <f t="shared" si="1"/>
        <v>9</v>
      </c>
      <c r="K5" s="36">
        <f t="shared" si="1"/>
        <v>9.5</v>
      </c>
      <c r="L5" s="54"/>
      <c r="M5" s="54"/>
    </row>
    <row r="6" spans="1:14" x14ac:dyDescent="0.2">
      <c r="A6" s="35">
        <v>45352</v>
      </c>
      <c r="B6" s="36">
        <f t="shared" ref="B6:F63" si="2">B5*B$3</f>
        <v>5.4080000000000004</v>
      </c>
      <c r="C6" s="36">
        <f t="shared" si="2"/>
        <v>6.3844999999999992</v>
      </c>
      <c r="D6" s="36">
        <f t="shared" si="2"/>
        <v>7.4419999999999993</v>
      </c>
      <c r="E6" s="36">
        <f t="shared" si="2"/>
        <v>8.7120000000000015</v>
      </c>
      <c r="F6" s="36">
        <f t="shared" si="2"/>
        <v>9.9404999999999983</v>
      </c>
      <c r="G6" s="36">
        <f t="shared" ref="G6:K63" si="3">G5*G$3</f>
        <v>11.400499999999999</v>
      </c>
      <c r="H6" s="36">
        <f t="shared" si="3"/>
        <v>12.8</v>
      </c>
      <c r="I6" s="36">
        <f t="shared" si="3"/>
        <v>14.45</v>
      </c>
      <c r="J6" s="36">
        <f t="shared" si="3"/>
        <v>16.2</v>
      </c>
      <c r="K6" s="36">
        <f t="shared" si="3"/>
        <v>18.05</v>
      </c>
      <c r="L6" s="54"/>
      <c r="M6" s="54"/>
    </row>
    <row r="7" spans="1:14" x14ac:dyDescent="0.2">
      <c r="A7" s="35">
        <v>45383</v>
      </c>
      <c r="B7" s="36">
        <f t="shared" si="2"/>
        <v>5.6243200000000009</v>
      </c>
      <c r="C7" s="36">
        <f t="shared" si="2"/>
        <v>7.214484999999998</v>
      </c>
      <c r="D7" s="36">
        <f t="shared" si="2"/>
        <v>9.0792399999999986</v>
      </c>
      <c r="E7" s="36">
        <f t="shared" si="2"/>
        <v>11.499840000000003</v>
      </c>
      <c r="F7" s="36">
        <f t="shared" si="2"/>
        <v>14.016104999999996</v>
      </c>
      <c r="G7" s="36">
        <f t="shared" si="3"/>
        <v>17.214755</v>
      </c>
      <c r="H7" s="36">
        <f t="shared" si="3"/>
        <v>20.480000000000004</v>
      </c>
      <c r="I7" s="36">
        <f t="shared" si="3"/>
        <v>24.564999999999998</v>
      </c>
      <c r="J7" s="36">
        <f t="shared" si="3"/>
        <v>29.16</v>
      </c>
      <c r="K7" s="36">
        <f t="shared" si="3"/>
        <v>34.295000000000002</v>
      </c>
    </row>
    <row r="8" spans="1:14" x14ac:dyDescent="0.2">
      <c r="A8" s="35">
        <v>45413</v>
      </c>
      <c r="B8" s="36">
        <f t="shared" si="2"/>
        <v>5.8492928000000015</v>
      </c>
      <c r="C8" s="36">
        <f t="shared" si="2"/>
        <v>8.1523680499999962</v>
      </c>
      <c r="D8" s="36">
        <f t="shared" si="2"/>
        <v>11.076672799999999</v>
      </c>
      <c r="E8" s="36">
        <f t="shared" si="2"/>
        <v>15.179788800000004</v>
      </c>
      <c r="F8" s="36">
        <f t="shared" si="2"/>
        <v>19.762708049999993</v>
      </c>
      <c r="G8" s="36">
        <f t="shared" si="3"/>
        <v>25.99428005</v>
      </c>
      <c r="H8" s="36">
        <f t="shared" si="3"/>
        <v>32.768000000000008</v>
      </c>
      <c r="I8" s="36">
        <f t="shared" si="3"/>
        <v>41.760499999999993</v>
      </c>
      <c r="J8" s="36">
        <f t="shared" si="3"/>
        <v>52.488</v>
      </c>
      <c r="K8" s="36">
        <f t="shared" si="3"/>
        <v>65.160499999999999</v>
      </c>
    </row>
    <row r="9" spans="1:14" x14ac:dyDescent="0.2">
      <c r="A9" s="35">
        <v>45444</v>
      </c>
      <c r="B9" s="36">
        <f t="shared" si="2"/>
        <v>6.0832645120000022</v>
      </c>
      <c r="C9" s="36">
        <f t="shared" si="2"/>
        <v>9.2121758964999945</v>
      </c>
      <c r="D9" s="36">
        <f t="shared" si="2"/>
        <v>13.513540815999999</v>
      </c>
      <c r="E9" s="36">
        <f t="shared" si="2"/>
        <v>20.037321216000006</v>
      </c>
      <c r="F9" s="36">
        <f t="shared" si="2"/>
        <v>27.86541835049999</v>
      </c>
      <c r="G9" s="36">
        <f t="shared" si="3"/>
        <v>39.2513628755</v>
      </c>
      <c r="H9" s="36">
        <f t="shared" si="3"/>
        <v>52.428800000000017</v>
      </c>
      <c r="I9" s="36">
        <f t="shared" si="3"/>
        <v>70.99284999999999</v>
      </c>
      <c r="J9" s="36">
        <f t="shared" si="3"/>
        <v>94.478400000000008</v>
      </c>
      <c r="K9" s="36">
        <f t="shared" si="3"/>
        <v>123.80494999999999</v>
      </c>
    </row>
    <row r="10" spans="1:14" x14ac:dyDescent="0.2">
      <c r="A10" s="35">
        <v>45474</v>
      </c>
      <c r="B10" s="36">
        <f t="shared" si="2"/>
        <v>6.3265950924800025</v>
      </c>
      <c r="C10" s="36">
        <f t="shared" si="2"/>
        <v>10.409758763044993</v>
      </c>
      <c r="D10" s="36">
        <f t="shared" si="2"/>
        <v>16.48651979552</v>
      </c>
      <c r="E10" s="36">
        <f t="shared" si="2"/>
        <v>26.449264005120011</v>
      </c>
      <c r="F10" s="36">
        <f t="shared" si="2"/>
        <v>39.290239874204985</v>
      </c>
      <c r="G10" s="36">
        <f t="shared" si="3"/>
        <v>59.269557942005001</v>
      </c>
      <c r="H10" s="36">
        <f t="shared" si="3"/>
        <v>83.886080000000035</v>
      </c>
      <c r="I10" s="36">
        <f t="shared" si="3"/>
        <v>120.68784499999998</v>
      </c>
      <c r="J10" s="36">
        <f t="shared" si="3"/>
        <v>170.06112000000002</v>
      </c>
      <c r="K10" s="36">
        <f t="shared" si="3"/>
        <v>235.22940499999999</v>
      </c>
    </row>
    <row r="11" spans="1:14" x14ac:dyDescent="0.2">
      <c r="A11" s="35">
        <v>45505</v>
      </c>
      <c r="B11" s="36">
        <f t="shared" si="2"/>
        <v>6.5796588961792031</v>
      </c>
      <c r="C11" s="36">
        <f t="shared" si="2"/>
        <v>11.763027402240841</v>
      </c>
      <c r="D11" s="36">
        <f t="shared" si="2"/>
        <v>20.113554150534398</v>
      </c>
      <c r="E11" s="36">
        <f t="shared" si="2"/>
        <v>34.913028486758414</v>
      </c>
      <c r="F11" s="36">
        <f t="shared" si="2"/>
        <v>55.399238222629023</v>
      </c>
      <c r="G11" s="36">
        <f t="shared" si="3"/>
        <v>89.49703249242755</v>
      </c>
      <c r="H11" s="36">
        <f t="shared" si="3"/>
        <v>134.21772800000005</v>
      </c>
      <c r="I11" s="36">
        <f t="shared" si="3"/>
        <v>205.16933649999996</v>
      </c>
      <c r="J11" s="36">
        <f t="shared" si="3"/>
        <v>306.11001600000003</v>
      </c>
      <c r="K11" s="36">
        <f t="shared" si="3"/>
        <v>446.93586949999997</v>
      </c>
    </row>
    <row r="12" spans="1:14" x14ac:dyDescent="0.2">
      <c r="A12" s="35">
        <v>45536</v>
      </c>
      <c r="B12" s="36">
        <f t="shared" si="2"/>
        <v>6.8428452520263718</v>
      </c>
      <c r="C12" s="36">
        <f t="shared" si="2"/>
        <v>13.292220964532149</v>
      </c>
      <c r="D12" s="36">
        <f t="shared" si="2"/>
        <v>24.538536063651964</v>
      </c>
      <c r="E12" s="36">
        <f t="shared" si="2"/>
        <v>46.085197602521106</v>
      </c>
      <c r="F12" s="36">
        <f t="shared" si="2"/>
        <v>78.112925893906919</v>
      </c>
      <c r="G12" s="36">
        <f t="shared" si="3"/>
        <v>135.14051906356559</v>
      </c>
      <c r="H12" s="36">
        <f t="shared" si="3"/>
        <v>214.7483648000001</v>
      </c>
      <c r="I12" s="36">
        <f t="shared" si="3"/>
        <v>348.78787204999992</v>
      </c>
      <c r="J12" s="36">
        <f t="shared" si="3"/>
        <v>550.99802880000004</v>
      </c>
      <c r="K12" s="36">
        <f t="shared" si="3"/>
        <v>849.17815204999988</v>
      </c>
    </row>
    <row r="13" spans="1:14" x14ac:dyDescent="0.2">
      <c r="A13" s="35">
        <v>45566</v>
      </c>
      <c r="B13" s="36">
        <f t="shared" si="2"/>
        <v>7.1165590621074273</v>
      </c>
      <c r="C13" s="36">
        <f t="shared" si="2"/>
        <v>15.020209689921327</v>
      </c>
      <c r="D13" s="36">
        <f t="shared" si="2"/>
        <v>29.937013997655395</v>
      </c>
      <c r="E13" s="36">
        <f t="shared" si="2"/>
        <v>60.832460835327865</v>
      </c>
      <c r="F13" s="36">
        <f t="shared" si="2"/>
        <v>110.13922551040875</v>
      </c>
      <c r="G13" s="36">
        <f t="shared" si="3"/>
        <v>204.06218378598405</v>
      </c>
      <c r="H13" s="36">
        <f t="shared" si="3"/>
        <v>343.59738368000018</v>
      </c>
      <c r="I13" s="36">
        <f t="shared" si="3"/>
        <v>592.9393824849999</v>
      </c>
      <c r="J13" s="36">
        <f t="shared" si="3"/>
        <v>991.79645184000015</v>
      </c>
      <c r="K13" s="36">
        <f t="shared" si="3"/>
        <v>1613.4384888949996</v>
      </c>
    </row>
    <row r="14" spans="1:14" x14ac:dyDescent="0.2">
      <c r="A14" s="35">
        <v>45597</v>
      </c>
      <c r="B14" s="36">
        <f t="shared" si="2"/>
        <v>7.4012214245917249</v>
      </c>
      <c r="C14" s="36">
        <f t="shared" si="2"/>
        <v>16.972836949611096</v>
      </c>
      <c r="D14" s="36">
        <f t="shared" si="2"/>
        <v>36.523157077139579</v>
      </c>
      <c r="E14" s="36">
        <f t="shared" si="2"/>
        <v>80.298848302632791</v>
      </c>
      <c r="F14" s="36">
        <f t="shared" si="2"/>
        <v>155.29630796967632</v>
      </c>
      <c r="G14" s="36">
        <f t="shared" si="3"/>
        <v>308.13389751683593</v>
      </c>
      <c r="H14" s="36">
        <f t="shared" si="3"/>
        <v>549.75581388800026</v>
      </c>
      <c r="I14" s="36">
        <f t="shared" si="3"/>
        <v>1007.9969502244998</v>
      </c>
      <c r="J14" s="36">
        <f t="shared" si="3"/>
        <v>1785.2336133120002</v>
      </c>
      <c r="K14" s="36">
        <f t="shared" si="3"/>
        <v>3065.5331289004994</v>
      </c>
    </row>
    <row r="15" spans="1:14" x14ac:dyDescent="0.2">
      <c r="A15" s="35">
        <v>45627</v>
      </c>
      <c r="B15" s="36">
        <f t="shared" si="2"/>
        <v>7.6972702815753946</v>
      </c>
      <c r="C15" s="36">
        <f t="shared" si="2"/>
        <v>19.179305753060536</v>
      </c>
      <c r="D15" s="36">
        <f t="shared" si="2"/>
        <v>44.558251634110285</v>
      </c>
      <c r="E15" s="36">
        <f t="shared" si="2"/>
        <v>105.99447975947528</v>
      </c>
      <c r="F15" s="36">
        <f t="shared" si="2"/>
        <v>218.9677942372436</v>
      </c>
      <c r="G15" s="36">
        <f t="shared" si="3"/>
        <v>465.28218525042223</v>
      </c>
      <c r="H15" s="36">
        <f t="shared" si="3"/>
        <v>879.60930222080049</v>
      </c>
      <c r="I15" s="36">
        <f t="shared" si="3"/>
        <v>1713.5948153816496</v>
      </c>
      <c r="J15" s="36">
        <f t="shared" si="3"/>
        <v>3213.4205039616004</v>
      </c>
      <c r="K15" s="36">
        <f t="shared" si="3"/>
        <v>5824.5129449109481</v>
      </c>
    </row>
    <row r="16" spans="1:14" x14ac:dyDescent="0.2">
      <c r="A16" s="35">
        <v>45658</v>
      </c>
      <c r="B16" s="36">
        <f t="shared" si="2"/>
        <v>8.00516109283841</v>
      </c>
      <c r="C16" s="36">
        <f t="shared" si="2"/>
        <v>21.672615500958404</v>
      </c>
      <c r="D16" s="36">
        <f t="shared" si="2"/>
        <v>54.361066993614543</v>
      </c>
      <c r="E16" s="36">
        <f t="shared" si="2"/>
        <v>139.91271328250738</v>
      </c>
      <c r="F16" s="36">
        <f t="shared" si="2"/>
        <v>308.74458987451345</v>
      </c>
      <c r="G16" s="36">
        <f t="shared" si="3"/>
        <v>702.57609972813759</v>
      </c>
      <c r="H16" s="36">
        <f t="shared" si="3"/>
        <v>1407.3748835532808</v>
      </c>
      <c r="I16" s="36">
        <f t="shared" si="3"/>
        <v>2913.1111861488043</v>
      </c>
      <c r="J16" s="36">
        <f t="shared" si="3"/>
        <v>5784.1569071308804</v>
      </c>
      <c r="K16" s="36">
        <f t="shared" si="3"/>
        <v>11066.574595330801</v>
      </c>
    </row>
    <row r="17" spans="1:11" x14ac:dyDescent="0.2">
      <c r="A17" s="35">
        <v>45689</v>
      </c>
      <c r="B17" s="36">
        <f t="shared" si="2"/>
        <v>8.3253675365519459</v>
      </c>
      <c r="C17" s="36">
        <f t="shared" si="2"/>
        <v>24.490055516082993</v>
      </c>
      <c r="D17" s="36">
        <f t="shared" si="2"/>
        <v>66.320501732209735</v>
      </c>
      <c r="E17" s="36">
        <f t="shared" si="2"/>
        <v>184.68478153290977</v>
      </c>
      <c r="F17" s="36">
        <f t="shared" si="2"/>
        <v>435.32987172306395</v>
      </c>
      <c r="G17" s="36">
        <f t="shared" si="3"/>
        <v>1060.8899105894877</v>
      </c>
      <c r="H17" s="36">
        <f t="shared" si="3"/>
        <v>2251.7998136852493</v>
      </c>
      <c r="I17" s="36">
        <f t="shared" si="3"/>
        <v>4952.2890164529672</v>
      </c>
      <c r="J17" s="36">
        <f t="shared" si="3"/>
        <v>10411.482432835584</v>
      </c>
      <c r="K17" s="36">
        <f t="shared" si="3"/>
        <v>21026.491731128521</v>
      </c>
    </row>
    <row r="18" spans="1:11" x14ac:dyDescent="0.2">
      <c r="A18" s="35">
        <v>45717</v>
      </c>
      <c r="B18" s="36">
        <f t="shared" si="2"/>
        <v>8.6583822380140241</v>
      </c>
      <c r="C18" s="36">
        <f t="shared" si="2"/>
        <v>27.673762733173781</v>
      </c>
      <c r="D18" s="36">
        <f t="shared" si="2"/>
        <v>80.911012113295868</v>
      </c>
      <c r="E18" s="36">
        <f t="shared" si="2"/>
        <v>243.7839116234409</v>
      </c>
      <c r="F18" s="36">
        <f t="shared" si="2"/>
        <v>613.8151191295201</v>
      </c>
      <c r="G18" s="36">
        <f t="shared" si="3"/>
        <v>1601.9437649901265</v>
      </c>
      <c r="H18" s="36">
        <f t="shared" si="3"/>
        <v>3602.8797018963992</v>
      </c>
      <c r="I18" s="36">
        <f t="shared" si="3"/>
        <v>8418.8913279700446</v>
      </c>
      <c r="J18" s="36">
        <f t="shared" si="3"/>
        <v>18740.668379104052</v>
      </c>
      <c r="K18" s="36">
        <f t="shared" si="3"/>
        <v>39950.334289144186</v>
      </c>
    </row>
    <row r="19" spans="1:11" x14ac:dyDescent="0.2">
      <c r="A19" s="35">
        <v>45748</v>
      </c>
      <c r="B19" s="36">
        <f t="shared" si="2"/>
        <v>9.0047175275345861</v>
      </c>
      <c r="C19" s="36">
        <f t="shared" si="2"/>
        <v>31.271351888486368</v>
      </c>
      <c r="D19" s="36">
        <f t="shared" si="2"/>
        <v>98.711434778220962</v>
      </c>
      <c r="E19" s="36">
        <f t="shared" si="2"/>
        <v>321.79476334294202</v>
      </c>
      <c r="F19" s="36">
        <f t="shared" si="2"/>
        <v>865.47931797262333</v>
      </c>
      <c r="G19" s="36">
        <f t="shared" si="3"/>
        <v>2418.935085135091</v>
      </c>
      <c r="H19" s="36">
        <f t="shared" si="3"/>
        <v>5764.6075230342394</v>
      </c>
      <c r="I19" s="36">
        <f t="shared" si="3"/>
        <v>14312.115257549076</v>
      </c>
      <c r="J19" s="36">
        <f t="shared" si="3"/>
        <v>33733.203082387292</v>
      </c>
      <c r="K19" s="36">
        <f t="shared" si="3"/>
        <v>75905.635149373949</v>
      </c>
    </row>
    <row r="20" spans="1:11" x14ac:dyDescent="0.2">
      <c r="A20" s="35">
        <v>45778</v>
      </c>
      <c r="B20" s="36">
        <f t="shared" si="2"/>
        <v>9.3649062286359701</v>
      </c>
      <c r="C20" s="36">
        <f t="shared" si="2"/>
        <v>35.336627633989593</v>
      </c>
      <c r="D20" s="36">
        <f t="shared" si="2"/>
        <v>120.42795042942957</v>
      </c>
      <c r="E20" s="36">
        <f t="shared" si="2"/>
        <v>424.76908761268351</v>
      </c>
      <c r="F20" s="36">
        <f t="shared" si="2"/>
        <v>1220.3258383413988</v>
      </c>
      <c r="G20" s="36">
        <f t="shared" si="3"/>
        <v>3652.5919785539872</v>
      </c>
      <c r="H20" s="36">
        <f t="shared" si="3"/>
        <v>9223.3720368547838</v>
      </c>
      <c r="I20" s="36">
        <f t="shared" si="3"/>
        <v>24330.59593783343</v>
      </c>
      <c r="J20" s="36">
        <f t="shared" si="3"/>
        <v>60719.765548297124</v>
      </c>
      <c r="K20" s="36">
        <f t="shared" si="3"/>
        <v>144220.70678381048</v>
      </c>
    </row>
    <row r="21" spans="1:11" x14ac:dyDescent="0.2">
      <c r="A21" s="35">
        <v>45809</v>
      </c>
      <c r="B21" s="36">
        <f t="shared" si="2"/>
        <v>9.739502477781409</v>
      </c>
      <c r="C21" s="36">
        <f t="shared" si="2"/>
        <v>39.930389226408238</v>
      </c>
      <c r="D21" s="36">
        <f t="shared" si="2"/>
        <v>146.92209952390408</v>
      </c>
      <c r="E21" s="36">
        <f t="shared" si="2"/>
        <v>560.69519564874224</v>
      </c>
      <c r="F21" s="36">
        <f t="shared" si="2"/>
        <v>1720.6594320613722</v>
      </c>
      <c r="G21" s="36">
        <f t="shared" si="3"/>
        <v>5515.4138876165207</v>
      </c>
      <c r="H21" s="36">
        <f t="shared" si="3"/>
        <v>14757.395258967656</v>
      </c>
      <c r="I21" s="36">
        <f t="shared" si="3"/>
        <v>41362.013094316833</v>
      </c>
      <c r="J21" s="36">
        <f t="shared" si="3"/>
        <v>109295.57798693482</v>
      </c>
      <c r="K21" s="36">
        <f t="shared" si="3"/>
        <v>274019.3428892399</v>
      </c>
    </row>
    <row r="22" spans="1:11" x14ac:dyDescent="0.2">
      <c r="A22" s="35">
        <v>45839</v>
      </c>
      <c r="B22" s="36">
        <f t="shared" si="2"/>
        <v>10.129082576892666</v>
      </c>
      <c r="C22" s="36">
        <f t="shared" si="2"/>
        <v>45.121339825841304</v>
      </c>
      <c r="D22" s="36">
        <f t="shared" si="2"/>
        <v>179.24496141916296</v>
      </c>
      <c r="E22" s="36">
        <f t="shared" si="2"/>
        <v>740.11765825633984</v>
      </c>
      <c r="F22" s="36">
        <f t="shared" si="2"/>
        <v>2426.1297992065347</v>
      </c>
      <c r="G22" s="36">
        <f t="shared" si="3"/>
        <v>8328.2749703009467</v>
      </c>
      <c r="H22" s="36">
        <f t="shared" si="3"/>
        <v>23611.83241434825</v>
      </c>
      <c r="I22" s="36">
        <f t="shared" si="3"/>
        <v>70315.422260338615</v>
      </c>
      <c r="J22" s="36">
        <f t="shared" si="3"/>
        <v>196732.04037648268</v>
      </c>
      <c r="K22" s="36">
        <f t="shared" si="3"/>
        <v>520636.75148955575</v>
      </c>
    </row>
    <row r="23" spans="1:11" x14ac:dyDescent="0.2">
      <c r="A23" s="35">
        <v>45870</v>
      </c>
      <c r="B23" s="36">
        <f t="shared" si="2"/>
        <v>10.534245879968372</v>
      </c>
      <c r="C23" s="36">
        <f t="shared" si="2"/>
        <v>50.987114003200666</v>
      </c>
      <c r="D23" s="36">
        <f t="shared" si="2"/>
        <v>218.6788529313788</v>
      </c>
      <c r="E23" s="36">
        <f t="shared" si="2"/>
        <v>976.95530889836868</v>
      </c>
      <c r="F23" s="36">
        <f t="shared" si="2"/>
        <v>3420.8430168812138</v>
      </c>
      <c r="G23" s="36">
        <f t="shared" si="3"/>
        <v>12575.69520515443</v>
      </c>
      <c r="H23" s="36">
        <f t="shared" si="3"/>
        <v>37778.931862957201</v>
      </c>
      <c r="I23" s="36">
        <f t="shared" si="3"/>
        <v>119536.21784257564</v>
      </c>
      <c r="J23" s="36">
        <f t="shared" si="3"/>
        <v>354117.6726776688</v>
      </c>
      <c r="K23" s="36">
        <f t="shared" si="3"/>
        <v>989209.82783015585</v>
      </c>
    </row>
    <row r="24" spans="1:11" x14ac:dyDescent="0.2">
      <c r="A24" s="35">
        <v>45901</v>
      </c>
      <c r="B24" s="36">
        <f t="shared" si="2"/>
        <v>10.955615715167108</v>
      </c>
      <c r="C24" s="36">
        <f t="shared" si="2"/>
        <v>57.615438823616749</v>
      </c>
      <c r="D24" s="36">
        <f t="shared" si="2"/>
        <v>266.78820057628212</v>
      </c>
      <c r="E24" s="36">
        <f t="shared" si="2"/>
        <v>1289.5810077458468</v>
      </c>
      <c r="F24" s="36">
        <f t="shared" si="2"/>
        <v>4823.3886538025108</v>
      </c>
      <c r="G24" s="36">
        <f t="shared" si="3"/>
        <v>18989.299759783189</v>
      </c>
      <c r="H24" s="36">
        <f t="shared" si="3"/>
        <v>60446.290980731523</v>
      </c>
      <c r="I24" s="36">
        <f t="shared" si="3"/>
        <v>203211.57033237859</v>
      </c>
      <c r="J24" s="36">
        <f t="shared" si="3"/>
        <v>637411.81081980385</v>
      </c>
      <c r="K24" s="36">
        <f t="shared" si="3"/>
        <v>1879498.6728772961</v>
      </c>
    </row>
    <row r="25" spans="1:11" x14ac:dyDescent="0.2">
      <c r="A25" s="35">
        <v>45931</v>
      </c>
      <c r="B25" s="36">
        <f t="shared" si="2"/>
        <v>11.393840343773793</v>
      </c>
      <c r="C25" s="36">
        <f t="shared" si="2"/>
        <v>65.105445870686921</v>
      </c>
      <c r="D25" s="36">
        <f t="shared" si="2"/>
        <v>325.48160470306419</v>
      </c>
      <c r="E25" s="36">
        <f t="shared" si="2"/>
        <v>1702.2469302245179</v>
      </c>
      <c r="F25" s="36">
        <f t="shared" si="2"/>
        <v>6800.9780018615402</v>
      </c>
      <c r="G25" s="36">
        <f t="shared" si="3"/>
        <v>28673.842637272617</v>
      </c>
      <c r="H25" s="36">
        <f t="shared" si="3"/>
        <v>96714.065569170445</v>
      </c>
      <c r="I25" s="36">
        <f t="shared" si="3"/>
        <v>345459.66956504359</v>
      </c>
      <c r="J25" s="36">
        <f t="shared" si="3"/>
        <v>1147341.259475647</v>
      </c>
      <c r="K25" s="36">
        <f t="shared" si="3"/>
        <v>3571047.4784668623</v>
      </c>
    </row>
    <row r="26" spans="1:11" x14ac:dyDescent="0.2">
      <c r="A26" s="35">
        <v>45962</v>
      </c>
      <c r="B26" s="36">
        <f t="shared" si="2"/>
        <v>11.849593957524744</v>
      </c>
      <c r="C26" s="36">
        <f t="shared" si="2"/>
        <v>73.569153833876214</v>
      </c>
      <c r="D26" s="36">
        <f t="shared" si="2"/>
        <v>397.08755773773828</v>
      </c>
      <c r="E26" s="36">
        <f t="shared" si="2"/>
        <v>2246.9659478963636</v>
      </c>
      <c r="F26" s="36">
        <f t="shared" si="2"/>
        <v>9589.3789826247703</v>
      </c>
      <c r="G26" s="36">
        <f t="shared" si="3"/>
        <v>43297.502382281651</v>
      </c>
      <c r="H26" s="36">
        <f t="shared" si="3"/>
        <v>154742.50491067272</v>
      </c>
      <c r="I26" s="36">
        <f t="shared" si="3"/>
        <v>587281.43826057413</v>
      </c>
      <c r="J26" s="36">
        <f t="shared" si="3"/>
        <v>2065214.2670561646</v>
      </c>
      <c r="K26" s="36">
        <f t="shared" si="3"/>
        <v>6784990.2090870384</v>
      </c>
    </row>
    <row r="27" spans="1:11" x14ac:dyDescent="0.2">
      <c r="A27" s="35">
        <v>45992</v>
      </c>
      <c r="B27" s="36">
        <f t="shared" si="2"/>
        <v>12.323577715825735</v>
      </c>
      <c r="C27" s="36">
        <f t="shared" si="2"/>
        <v>83.133143832280112</v>
      </c>
      <c r="D27" s="36">
        <f t="shared" si="2"/>
        <v>484.44682044004071</v>
      </c>
      <c r="E27" s="36">
        <f t="shared" si="2"/>
        <v>2965.9950512231999</v>
      </c>
      <c r="F27" s="36">
        <f t="shared" si="2"/>
        <v>13521.024365500925</v>
      </c>
      <c r="G27" s="36">
        <f t="shared" si="3"/>
        <v>65379.228597245296</v>
      </c>
      <c r="H27" s="36">
        <f t="shared" si="3"/>
        <v>247588.00785707636</v>
      </c>
      <c r="I27" s="36">
        <f t="shared" si="3"/>
        <v>998378.44504297595</v>
      </c>
      <c r="J27" s="36">
        <f t="shared" si="3"/>
        <v>3717385.6807010961</v>
      </c>
      <c r="K27" s="36">
        <f t="shared" si="3"/>
        <v>12891481.397265373</v>
      </c>
    </row>
    <row r="28" spans="1:11" x14ac:dyDescent="0.2">
      <c r="A28" s="35">
        <v>46023</v>
      </c>
      <c r="B28" s="36">
        <f t="shared" si="2"/>
        <v>12.816520824458765</v>
      </c>
      <c r="C28" s="36">
        <f t="shared" si="2"/>
        <v>93.94045253047652</v>
      </c>
      <c r="D28" s="36">
        <f t="shared" si="2"/>
        <v>591.0251209368497</v>
      </c>
      <c r="E28" s="36">
        <f t="shared" si="2"/>
        <v>3915.1134676146239</v>
      </c>
      <c r="F28" s="36">
        <f t="shared" si="2"/>
        <v>19064.644355356304</v>
      </c>
      <c r="G28" s="36">
        <f t="shared" si="3"/>
        <v>98722.635181840393</v>
      </c>
      <c r="H28" s="36">
        <f t="shared" si="3"/>
        <v>396140.8125713222</v>
      </c>
      <c r="I28" s="36">
        <f t="shared" si="3"/>
        <v>1697243.356573059</v>
      </c>
      <c r="J28" s="36">
        <f t="shared" si="3"/>
        <v>6691294.2252619732</v>
      </c>
      <c r="K28" s="36">
        <f t="shared" si="3"/>
        <v>24493814.654804207</v>
      </c>
    </row>
    <row r="29" spans="1:11" x14ac:dyDescent="0.2">
      <c r="A29" s="35">
        <v>46054</v>
      </c>
      <c r="B29" s="36">
        <f t="shared" si="2"/>
        <v>13.329181657437116</v>
      </c>
      <c r="C29" s="36">
        <f t="shared" si="2"/>
        <v>106.15271135943846</v>
      </c>
      <c r="D29" s="36">
        <f t="shared" si="2"/>
        <v>721.05064754295665</v>
      </c>
      <c r="E29" s="36">
        <f t="shared" si="2"/>
        <v>5167.9497772513041</v>
      </c>
      <c r="F29" s="36">
        <f t="shared" ref="F29:F63" si="4">F28*F$3</f>
        <v>26881.148541052386</v>
      </c>
      <c r="G29" s="36">
        <f t="shared" si="3"/>
        <v>149071.17912457901</v>
      </c>
      <c r="H29" s="36">
        <f t="shared" si="3"/>
        <v>633825.30011411558</v>
      </c>
      <c r="I29" s="36">
        <f t="shared" si="3"/>
        <v>2885313.7061742004</v>
      </c>
      <c r="J29" s="36">
        <f t="shared" si="3"/>
        <v>12044329.605471551</v>
      </c>
      <c r="K29" s="36">
        <f t="shared" ref="K29:K63" si="5">K28*K$3</f>
        <v>46538247.84412799</v>
      </c>
    </row>
    <row r="30" spans="1:11" x14ac:dyDescent="0.2">
      <c r="A30" s="35">
        <v>46082</v>
      </c>
      <c r="B30" s="36">
        <f t="shared" si="2"/>
        <v>13.862348923734602</v>
      </c>
      <c r="C30" s="36">
        <f t="shared" si="2"/>
        <v>119.95256383616544</v>
      </c>
      <c r="D30" s="36">
        <f t="shared" si="2"/>
        <v>879.68179000240707</v>
      </c>
      <c r="E30" s="36">
        <f t="shared" si="2"/>
        <v>6821.693705971722</v>
      </c>
      <c r="F30" s="36">
        <f t="shared" si="4"/>
        <v>37902.41944288386</v>
      </c>
      <c r="G30" s="36">
        <f t="shared" si="3"/>
        <v>225097.4804781143</v>
      </c>
      <c r="H30" s="36">
        <f t="shared" si="3"/>
        <v>1014120.480182585</v>
      </c>
      <c r="I30" s="36">
        <f t="shared" si="3"/>
        <v>4905033.3004961405</v>
      </c>
      <c r="J30" s="36">
        <f t="shared" si="3"/>
        <v>21679793.289848793</v>
      </c>
      <c r="K30" s="36">
        <f t="shared" si="5"/>
        <v>88422670.903843179</v>
      </c>
    </row>
    <row r="31" spans="1:11" x14ac:dyDescent="0.2">
      <c r="A31" s="35">
        <v>46113</v>
      </c>
      <c r="B31" s="36">
        <f t="shared" si="2"/>
        <v>14.416842880683987</v>
      </c>
      <c r="C31" s="36">
        <f t="shared" si="2"/>
        <v>135.54639713486694</v>
      </c>
      <c r="D31" s="36">
        <f t="shared" si="2"/>
        <v>1073.2117838029367</v>
      </c>
      <c r="E31" s="36">
        <f t="shared" si="2"/>
        <v>9004.6356918826732</v>
      </c>
      <c r="F31" s="36">
        <f t="shared" si="4"/>
        <v>53442.411414466238</v>
      </c>
      <c r="G31" s="36">
        <f t="shared" si="3"/>
        <v>339897.19552195258</v>
      </c>
      <c r="H31" s="36">
        <f t="shared" si="3"/>
        <v>1622592.768292136</v>
      </c>
      <c r="I31" s="36">
        <f t="shared" si="3"/>
        <v>8338556.6108434387</v>
      </c>
      <c r="J31" s="36">
        <f t="shared" si="3"/>
        <v>39023627.921727829</v>
      </c>
      <c r="K31" s="36">
        <f t="shared" si="5"/>
        <v>168003074.71730202</v>
      </c>
    </row>
    <row r="32" spans="1:11" x14ac:dyDescent="0.2">
      <c r="A32" s="35">
        <v>46143</v>
      </c>
      <c r="B32" s="36">
        <f t="shared" si="2"/>
        <v>14.993516595911347</v>
      </c>
      <c r="C32" s="36">
        <f t="shared" si="2"/>
        <v>153.16742876239962</v>
      </c>
      <c r="D32" s="36">
        <f t="shared" si="2"/>
        <v>1309.3183762395827</v>
      </c>
      <c r="E32" s="36">
        <f t="shared" si="2"/>
        <v>11886.119113285129</v>
      </c>
      <c r="F32" s="36">
        <f t="shared" si="4"/>
        <v>75353.800094397389</v>
      </c>
      <c r="G32" s="36">
        <f t="shared" si="3"/>
        <v>513244.76523814839</v>
      </c>
      <c r="H32" s="36">
        <f t="shared" si="3"/>
        <v>2596148.4292674176</v>
      </c>
      <c r="I32" s="36">
        <f t="shared" si="3"/>
        <v>14175546.238433845</v>
      </c>
      <c r="J32" s="36">
        <f t="shared" si="3"/>
        <v>70242530.259110093</v>
      </c>
      <c r="K32" s="36">
        <f t="shared" si="5"/>
        <v>319205841.96287382</v>
      </c>
    </row>
    <row r="33" spans="1:11" x14ac:dyDescent="0.2">
      <c r="A33" s="35">
        <v>46174</v>
      </c>
      <c r="B33" s="36">
        <f t="shared" si="2"/>
        <v>15.593257259747801</v>
      </c>
      <c r="C33" s="36">
        <f t="shared" si="2"/>
        <v>173.07919450151155</v>
      </c>
      <c r="D33" s="36">
        <f t="shared" si="2"/>
        <v>1597.3684190122908</v>
      </c>
      <c r="E33" s="36">
        <f t="shared" si="2"/>
        <v>15689.677229536372</v>
      </c>
      <c r="F33" s="36">
        <f t="shared" si="4"/>
        <v>106248.85813310031</v>
      </c>
      <c r="G33" s="36">
        <f t="shared" si="3"/>
        <v>774999.59550960409</v>
      </c>
      <c r="H33" s="36">
        <f t="shared" si="3"/>
        <v>4153837.4868278685</v>
      </c>
      <c r="I33" s="36">
        <f t="shared" si="3"/>
        <v>24098428.605337538</v>
      </c>
      <c r="J33" s="36">
        <f t="shared" si="3"/>
        <v>126436554.46639816</v>
      </c>
      <c r="K33" s="36">
        <f t="shared" si="5"/>
        <v>606491099.72946024</v>
      </c>
    </row>
    <row r="34" spans="1:11" x14ac:dyDescent="0.2">
      <c r="A34" s="35">
        <v>46204</v>
      </c>
      <c r="B34" s="36">
        <f t="shared" si="2"/>
        <v>16.216987550137713</v>
      </c>
      <c r="C34" s="36">
        <f t="shared" si="2"/>
        <v>195.57948978670802</v>
      </c>
      <c r="D34" s="36">
        <f t="shared" si="2"/>
        <v>1948.7894711949948</v>
      </c>
      <c r="E34" s="36">
        <f t="shared" si="2"/>
        <v>20710.373942988012</v>
      </c>
      <c r="F34" s="36">
        <f t="shared" si="4"/>
        <v>149810.88996767142</v>
      </c>
      <c r="G34" s="36">
        <f t="shared" si="3"/>
        <v>1170249.3892195022</v>
      </c>
      <c r="H34" s="36">
        <f t="shared" si="3"/>
        <v>6646139.9789245902</v>
      </c>
      <c r="I34" s="36">
        <f t="shared" si="3"/>
        <v>40967328.629073814</v>
      </c>
      <c r="J34" s="36">
        <f t="shared" si="3"/>
        <v>227585798.03951669</v>
      </c>
      <c r="K34" s="36">
        <f t="shared" si="5"/>
        <v>1152333089.4859743</v>
      </c>
    </row>
    <row r="35" spans="1:11" x14ac:dyDescent="0.2">
      <c r="A35" s="35">
        <v>46235</v>
      </c>
      <c r="B35" s="36">
        <f t="shared" si="2"/>
        <v>16.865667052143223</v>
      </c>
      <c r="C35" s="36">
        <f t="shared" si="2"/>
        <v>221.00482345898004</v>
      </c>
      <c r="D35" s="36">
        <f t="shared" si="2"/>
        <v>2377.5231548578936</v>
      </c>
      <c r="E35" s="36">
        <f t="shared" si="2"/>
        <v>27337.693604744178</v>
      </c>
      <c r="F35" s="36">
        <f t="shared" si="4"/>
        <v>211233.35485441668</v>
      </c>
      <c r="G35" s="36">
        <f t="shared" si="3"/>
        <v>1767076.5777214484</v>
      </c>
      <c r="H35" s="36">
        <f t="shared" si="3"/>
        <v>10633823.966279345</v>
      </c>
      <c r="I35" s="36">
        <f t="shared" si="3"/>
        <v>69644458.669425488</v>
      </c>
      <c r="J35" s="36">
        <f t="shared" si="3"/>
        <v>409654436.47113007</v>
      </c>
      <c r="K35" s="36">
        <f t="shared" si="5"/>
        <v>2189432870.0233512</v>
      </c>
    </row>
    <row r="36" spans="1:11" x14ac:dyDescent="0.2">
      <c r="A36" s="35">
        <v>46266</v>
      </c>
      <c r="B36" s="36">
        <f t="shared" si="2"/>
        <v>17.540293734228953</v>
      </c>
      <c r="C36" s="36">
        <f t="shared" si="2"/>
        <v>249.73545050864743</v>
      </c>
      <c r="D36" s="36">
        <f t="shared" si="2"/>
        <v>2900.5782489266303</v>
      </c>
      <c r="E36" s="36">
        <f t="shared" si="2"/>
        <v>36085.755558262317</v>
      </c>
      <c r="F36" s="36">
        <f t="shared" si="4"/>
        <v>297839.03034472751</v>
      </c>
      <c r="G36" s="36">
        <f t="shared" si="3"/>
        <v>2668285.6323593869</v>
      </c>
      <c r="H36" s="36">
        <f t="shared" si="3"/>
        <v>17014118.346046951</v>
      </c>
      <c r="I36" s="36">
        <f t="shared" si="3"/>
        <v>118395579.73802333</v>
      </c>
      <c r="J36" s="36">
        <f t="shared" si="3"/>
        <v>737377985.6480341</v>
      </c>
      <c r="K36" s="36">
        <f t="shared" si="5"/>
        <v>4159922453.0443668</v>
      </c>
    </row>
    <row r="37" spans="1:11" x14ac:dyDescent="0.2">
      <c r="A37" s="35">
        <v>46296</v>
      </c>
      <c r="B37" s="36">
        <f t="shared" si="2"/>
        <v>18.241905483598114</v>
      </c>
      <c r="C37" s="36">
        <f t="shared" si="2"/>
        <v>282.20105907477159</v>
      </c>
      <c r="D37" s="36">
        <f t="shared" si="2"/>
        <v>3538.7054636904891</v>
      </c>
      <c r="E37" s="36">
        <f t="shared" si="2"/>
        <v>47633.197336906262</v>
      </c>
      <c r="F37" s="36">
        <f t="shared" si="4"/>
        <v>419953.03278606577</v>
      </c>
      <c r="G37" s="36">
        <f t="shared" si="3"/>
        <v>4029111.3048626743</v>
      </c>
      <c r="H37" s="36">
        <f t="shared" si="3"/>
        <v>27222589.353675123</v>
      </c>
      <c r="I37" s="36">
        <f t="shared" si="3"/>
        <v>201272485.55463964</v>
      </c>
      <c r="J37" s="36">
        <f t="shared" si="3"/>
        <v>1327280374.1664615</v>
      </c>
      <c r="K37" s="36">
        <f t="shared" si="5"/>
        <v>7903852660.784297</v>
      </c>
    </row>
    <row r="38" spans="1:11" x14ac:dyDescent="0.2">
      <c r="A38" s="35">
        <v>46327</v>
      </c>
      <c r="B38" s="36">
        <f t="shared" si="2"/>
        <v>18.971581702942039</v>
      </c>
      <c r="C38" s="36">
        <f t="shared" si="2"/>
        <v>318.88719675449187</v>
      </c>
      <c r="D38" s="36">
        <f t="shared" si="2"/>
        <v>4317.2206657023962</v>
      </c>
      <c r="E38" s="36">
        <f t="shared" si="2"/>
        <v>62875.820484716271</v>
      </c>
      <c r="F38" s="36">
        <f t="shared" si="4"/>
        <v>592133.77622835268</v>
      </c>
      <c r="G38" s="36">
        <f t="shared" si="3"/>
        <v>6083958.0703426385</v>
      </c>
      <c r="H38" s="36">
        <f t="shared" si="3"/>
        <v>43556142.9658802</v>
      </c>
      <c r="I38" s="36">
        <f t="shared" si="3"/>
        <v>342163225.44288737</v>
      </c>
      <c r="J38" s="36">
        <f t="shared" si="3"/>
        <v>2389104673.4996309</v>
      </c>
      <c r="K38" s="36">
        <f t="shared" si="5"/>
        <v>15017320055.490164</v>
      </c>
    </row>
    <row r="39" spans="1:11" x14ac:dyDescent="0.2">
      <c r="A39" s="35">
        <v>46357</v>
      </c>
      <c r="B39" s="36">
        <f t="shared" si="2"/>
        <v>19.730444971059722</v>
      </c>
      <c r="C39" s="36">
        <f t="shared" si="2"/>
        <v>360.34253233257579</v>
      </c>
      <c r="D39" s="36">
        <f t="shared" si="2"/>
        <v>5267.0092121569232</v>
      </c>
      <c r="E39" s="36">
        <f t="shared" si="2"/>
        <v>82996.083039825477</v>
      </c>
      <c r="F39" s="36">
        <f t="shared" si="4"/>
        <v>834908.6244819772</v>
      </c>
      <c r="G39" s="36">
        <f t="shared" si="3"/>
        <v>9186776.6862173844</v>
      </c>
      <c r="H39" s="36">
        <f t="shared" si="3"/>
        <v>69689828.745408326</v>
      </c>
      <c r="I39" s="36">
        <f t="shared" si="3"/>
        <v>581677483.25290847</v>
      </c>
      <c r="J39" s="36">
        <f t="shared" si="3"/>
        <v>4300388412.2993355</v>
      </c>
      <c r="K39" s="36">
        <f t="shared" si="5"/>
        <v>28532908105.431309</v>
      </c>
    </row>
    <row r="40" spans="1:11" x14ac:dyDescent="0.2">
      <c r="A40" s="35">
        <v>46388</v>
      </c>
      <c r="B40" s="36">
        <f t="shared" si="2"/>
        <v>20.519662769902112</v>
      </c>
      <c r="C40" s="36">
        <f t="shared" si="2"/>
        <v>407.18706153581059</v>
      </c>
      <c r="D40" s="36">
        <f t="shared" si="2"/>
        <v>6425.7512388314462</v>
      </c>
      <c r="E40" s="36">
        <f t="shared" si="2"/>
        <v>109554.82961256964</v>
      </c>
      <c r="F40" s="36">
        <f t="shared" si="4"/>
        <v>1177221.1605195878</v>
      </c>
      <c r="G40" s="36">
        <f t="shared" si="3"/>
        <v>13872032.79618825</v>
      </c>
      <c r="H40" s="36">
        <f t="shared" si="3"/>
        <v>111503725.99265333</v>
      </c>
      <c r="I40" s="36">
        <f t="shared" si="3"/>
        <v>988851721.52994442</v>
      </c>
      <c r="J40" s="36">
        <f t="shared" si="3"/>
        <v>7740699142.1388044</v>
      </c>
      <c r="K40" s="36">
        <f t="shared" si="5"/>
        <v>54212525400.319481</v>
      </c>
    </row>
    <row r="41" spans="1:11" x14ac:dyDescent="0.2">
      <c r="A41" s="35">
        <v>46419</v>
      </c>
      <c r="B41" s="36">
        <f t="shared" si="2"/>
        <v>21.340449280698198</v>
      </c>
      <c r="C41" s="36">
        <f t="shared" si="2"/>
        <v>460.12137953546591</v>
      </c>
      <c r="D41" s="36">
        <f t="shared" si="2"/>
        <v>7839.4165113743638</v>
      </c>
      <c r="E41" s="36">
        <f t="shared" si="2"/>
        <v>144612.37508859191</v>
      </c>
      <c r="F41" s="36">
        <f t="shared" si="4"/>
        <v>1659881.8363326187</v>
      </c>
      <c r="G41" s="36">
        <f t="shared" si="3"/>
        <v>20946769.52224426</v>
      </c>
      <c r="H41" s="36">
        <f t="shared" si="3"/>
        <v>178405961.58824533</v>
      </c>
      <c r="I41" s="36">
        <f t="shared" si="3"/>
        <v>1681047926.6009054</v>
      </c>
      <c r="J41" s="36">
        <f t="shared" si="3"/>
        <v>13933258455.849848</v>
      </c>
      <c r="K41" s="36">
        <f t="shared" si="5"/>
        <v>103003798260.60701</v>
      </c>
    </row>
    <row r="42" spans="1:11" x14ac:dyDescent="0.2">
      <c r="A42" s="35">
        <v>46447</v>
      </c>
      <c r="B42" s="36">
        <f t="shared" si="2"/>
        <v>22.194067251926128</v>
      </c>
      <c r="C42" s="36">
        <f t="shared" si="2"/>
        <v>519.93715887507642</v>
      </c>
      <c r="D42" s="36">
        <f t="shared" si="2"/>
        <v>9564.0881438767228</v>
      </c>
      <c r="E42" s="36">
        <f t="shared" si="2"/>
        <v>190888.33511694134</v>
      </c>
      <c r="F42" s="36">
        <f t="shared" si="4"/>
        <v>2340433.3892289922</v>
      </c>
      <c r="G42" s="36">
        <f t="shared" si="3"/>
        <v>31629621.978588831</v>
      </c>
      <c r="H42" s="36">
        <f t="shared" si="3"/>
        <v>285449538.54119253</v>
      </c>
      <c r="I42" s="36">
        <f t="shared" si="3"/>
        <v>2857781475.221539</v>
      </c>
      <c r="J42" s="36">
        <f t="shared" si="3"/>
        <v>25079865220.529728</v>
      </c>
      <c r="K42" s="36">
        <f t="shared" si="5"/>
        <v>195707216695.15332</v>
      </c>
    </row>
    <row r="43" spans="1:11" x14ac:dyDescent="0.2">
      <c r="A43" s="35">
        <v>46478</v>
      </c>
      <c r="B43" s="36">
        <f t="shared" si="2"/>
        <v>23.081829942003175</v>
      </c>
      <c r="C43" s="36">
        <f t="shared" si="2"/>
        <v>587.52898952883629</v>
      </c>
      <c r="D43" s="36">
        <f t="shared" si="2"/>
        <v>11668.187535529602</v>
      </c>
      <c r="E43" s="36">
        <f t="shared" si="2"/>
        <v>251972.60235436258</v>
      </c>
      <c r="F43" s="36">
        <f t="shared" si="4"/>
        <v>3300011.0788128786</v>
      </c>
      <c r="G43" s="36">
        <f t="shared" si="3"/>
        <v>47760729.187669136</v>
      </c>
      <c r="H43" s="36">
        <f t="shared" si="3"/>
        <v>456719261.6659081</v>
      </c>
      <c r="I43" s="36">
        <f t="shared" si="3"/>
        <v>4858228507.8766165</v>
      </c>
      <c r="J43" s="36">
        <f t="shared" si="3"/>
        <v>45143757396.953514</v>
      </c>
      <c r="K43" s="36">
        <f t="shared" si="5"/>
        <v>371843711720.79132</v>
      </c>
    </row>
    <row r="44" spans="1:11" x14ac:dyDescent="0.2">
      <c r="A44" s="35">
        <v>46508</v>
      </c>
      <c r="B44" s="36">
        <f t="shared" si="2"/>
        <v>24.005103139683303</v>
      </c>
      <c r="C44" s="36">
        <f t="shared" si="2"/>
        <v>663.90775816758492</v>
      </c>
      <c r="D44" s="36">
        <f t="shared" si="2"/>
        <v>14235.188793346113</v>
      </c>
      <c r="E44" s="36">
        <f t="shared" si="2"/>
        <v>332603.83510775864</v>
      </c>
      <c r="F44" s="36">
        <f t="shared" si="4"/>
        <v>4653015.6211261582</v>
      </c>
      <c r="G44" s="36">
        <f t="shared" si="3"/>
        <v>72118701.073380396</v>
      </c>
      <c r="H44" s="36">
        <f t="shared" si="3"/>
        <v>730750818.66545296</v>
      </c>
      <c r="I44" s="36">
        <f t="shared" si="3"/>
        <v>8258988463.3902473</v>
      </c>
      <c r="J44" s="36">
        <f t="shared" si="3"/>
        <v>81258763314.516327</v>
      </c>
      <c r="K44" s="36">
        <f t="shared" si="5"/>
        <v>706503052269.50342</v>
      </c>
    </row>
    <row r="45" spans="1:11" x14ac:dyDescent="0.2">
      <c r="A45" s="35">
        <v>46539</v>
      </c>
      <c r="B45" s="36">
        <f t="shared" si="2"/>
        <v>24.965307265270635</v>
      </c>
      <c r="C45" s="36">
        <f t="shared" si="2"/>
        <v>750.2157667293709</v>
      </c>
      <c r="D45" s="36">
        <f t="shared" si="2"/>
        <v>17366.930327882259</v>
      </c>
      <c r="E45" s="36">
        <f t="shared" si="2"/>
        <v>439037.06234224141</v>
      </c>
      <c r="F45" s="36">
        <f t="shared" si="4"/>
        <v>6560752.0257878825</v>
      </c>
      <c r="G45" s="36">
        <f t="shared" si="3"/>
        <v>108899238.6208044</v>
      </c>
      <c r="H45" s="36">
        <f t="shared" si="3"/>
        <v>1169201309.8647249</v>
      </c>
      <c r="I45" s="36">
        <f t="shared" si="3"/>
        <v>14040280387.76342</v>
      </c>
      <c r="J45" s="36">
        <f t="shared" si="3"/>
        <v>146265773966.12939</v>
      </c>
      <c r="K45" s="36">
        <f t="shared" si="5"/>
        <v>1342355799312.0564</v>
      </c>
    </row>
    <row r="46" spans="1:11" x14ac:dyDescent="0.2">
      <c r="A46" s="35">
        <v>46569</v>
      </c>
      <c r="B46" s="36">
        <f t="shared" si="2"/>
        <v>25.963919555881461</v>
      </c>
      <c r="C46" s="36">
        <f t="shared" si="2"/>
        <v>847.74381640418903</v>
      </c>
      <c r="D46" s="36">
        <f t="shared" si="2"/>
        <v>21187.655000016355</v>
      </c>
      <c r="E46" s="36">
        <f t="shared" si="2"/>
        <v>579528.9222917587</v>
      </c>
      <c r="F46" s="36">
        <f t="shared" si="4"/>
        <v>9250660.3563609142</v>
      </c>
      <c r="G46" s="36">
        <f t="shared" si="3"/>
        <v>164437850.31741464</v>
      </c>
      <c r="H46" s="36">
        <f t="shared" si="3"/>
        <v>1870722095.7835598</v>
      </c>
      <c r="I46" s="36">
        <f t="shared" si="3"/>
        <v>23868476659.197815</v>
      </c>
      <c r="J46" s="36">
        <f t="shared" si="3"/>
        <v>263278393139.03293</v>
      </c>
      <c r="K46" s="36">
        <f t="shared" si="5"/>
        <v>2550476018692.9072</v>
      </c>
    </row>
    <row r="47" spans="1:11" x14ac:dyDescent="0.2">
      <c r="A47" s="35">
        <v>46600</v>
      </c>
      <c r="B47" s="36">
        <f t="shared" si="2"/>
        <v>27.002476338116718</v>
      </c>
      <c r="C47" s="36">
        <f t="shared" si="2"/>
        <v>957.95051253673353</v>
      </c>
      <c r="D47" s="36">
        <f t="shared" si="2"/>
        <v>25848.939100019954</v>
      </c>
      <c r="E47" s="36">
        <f t="shared" si="2"/>
        <v>764978.17742512154</v>
      </c>
      <c r="F47" s="36">
        <f t="shared" si="4"/>
        <v>13043431.102468887</v>
      </c>
      <c r="G47" s="36">
        <f t="shared" si="3"/>
        <v>248301153.97929612</v>
      </c>
      <c r="H47" s="36">
        <f t="shared" si="3"/>
        <v>2993155353.253696</v>
      </c>
      <c r="I47" s="36">
        <f t="shared" si="3"/>
        <v>40576410320.636284</v>
      </c>
      <c r="J47" s="36">
        <f t="shared" si="3"/>
        <v>473901107650.25928</v>
      </c>
      <c r="K47" s="36">
        <f t="shared" si="5"/>
        <v>4845904435516.5234</v>
      </c>
    </row>
    <row r="48" spans="1:11" x14ac:dyDescent="0.2">
      <c r="A48" s="35">
        <v>46631</v>
      </c>
      <c r="B48" s="36">
        <f t="shared" si="2"/>
        <v>28.082575391641388</v>
      </c>
      <c r="C48" s="36">
        <f t="shared" si="2"/>
        <v>1082.4840791665088</v>
      </c>
      <c r="D48" s="36">
        <f t="shared" si="2"/>
        <v>31535.705702024345</v>
      </c>
      <c r="E48" s="36">
        <f t="shared" si="2"/>
        <v>1009771.1942011605</v>
      </c>
      <c r="F48" s="36">
        <f t="shared" si="4"/>
        <v>18391237.854481131</v>
      </c>
      <c r="G48" s="36">
        <f t="shared" si="3"/>
        <v>374934742.50873715</v>
      </c>
      <c r="H48" s="36">
        <f t="shared" si="3"/>
        <v>4789048565.2059135</v>
      </c>
      <c r="I48" s="36">
        <f t="shared" si="3"/>
        <v>68979897545.08168</v>
      </c>
      <c r="J48" s="36">
        <f t="shared" si="3"/>
        <v>853021993770.46667</v>
      </c>
      <c r="K48" s="36">
        <f t="shared" si="5"/>
        <v>9207218427481.3945</v>
      </c>
    </row>
    <row r="49" spans="1:11" x14ac:dyDescent="0.2">
      <c r="A49" s="35">
        <v>46661</v>
      </c>
      <c r="B49" s="36">
        <f t="shared" si="2"/>
        <v>29.205878407307043</v>
      </c>
      <c r="C49" s="36">
        <f t="shared" si="2"/>
        <v>1223.2070094581547</v>
      </c>
      <c r="D49" s="36">
        <f t="shared" si="2"/>
        <v>38473.560956469701</v>
      </c>
      <c r="E49" s="36">
        <f t="shared" si="2"/>
        <v>1332897.9763455319</v>
      </c>
      <c r="F49" s="36">
        <f t="shared" si="4"/>
        <v>25931645.374818392</v>
      </c>
      <c r="G49" s="36">
        <f t="shared" si="3"/>
        <v>566151461.18819308</v>
      </c>
      <c r="H49" s="36">
        <f t="shared" si="3"/>
        <v>7662477704.3294621</v>
      </c>
      <c r="I49" s="36">
        <f t="shared" si="3"/>
        <v>117265825826.63885</v>
      </c>
      <c r="J49" s="36">
        <f t="shared" si="3"/>
        <v>1535439588786.8401</v>
      </c>
      <c r="K49" s="36">
        <f t="shared" si="5"/>
        <v>17493715012214.648</v>
      </c>
    </row>
    <row r="50" spans="1:11" x14ac:dyDescent="0.2">
      <c r="A50" s="35">
        <v>46692</v>
      </c>
      <c r="B50" s="36">
        <f t="shared" si="2"/>
        <v>30.374113543599325</v>
      </c>
      <c r="C50" s="36">
        <f t="shared" si="2"/>
        <v>1382.2239206877148</v>
      </c>
      <c r="D50" s="36">
        <f t="shared" si="2"/>
        <v>46937.744366893035</v>
      </c>
      <c r="E50" s="36">
        <f t="shared" si="2"/>
        <v>1759425.328776102</v>
      </c>
      <c r="F50" s="36">
        <f t="shared" si="4"/>
        <v>36563619.978493929</v>
      </c>
      <c r="G50" s="36">
        <f t="shared" si="3"/>
        <v>854888706.3941716</v>
      </c>
      <c r="H50" s="36">
        <f t="shared" si="3"/>
        <v>12259964326.927139</v>
      </c>
      <c r="I50" s="36">
        <f t="shared" si="3"/>
        <v>199351903905.28604</v>
      </c>
      <c r="J50" s="36">
        <f t="shared" si="3"/>
        <v>2763791259816.312</v>
      </c>
      <c r="K50" s="36">
        <f t="shared" si="5"/>
        <v>33238058523207.832</v>
      </c>
    </row>
    <row r="51" spans="1:11" x14ac:dyDescent="0.2">
      <c r="A51" s="35">
        <v>46722</v>
      </c>
      <c r="B51" s="36">
        <f t="shared" si="2"/>
        <v>31.589078085343299</v>
      </c>
      <c r="C51" s="36">
        <f t="shared" si="2"/>
        <v>1561.9130303771176</v>
      </c>
      <c r="D51" s="36">
        <f t="shared" si="2"/>
        <v>57264.048127609502</v>
      </c>
      <c r="E51" s="36">
        <f t="shared" si="2"/>
        <v>2322441.4339844547</v>
      </c>
      <c r="F51" s="36">
        <f t="shared" si="4"/>
        <v>51554704.169676438</v>
      </c>
      <c r="G51" s="36">
        <f t="shared" si="3"/>
        <v>1290881946.6551991</v>
      </c>
      <c r="H51" s="36">
        <f t="shared" si="3"/>
        <v>19615942923.083424</v>
      </c>
      <c r="I51" s="36">
        <f t="shared" si="3"/>
        <v>338898236638.98627</v>
      </c>
      <c r="J51" s="36">
        <f t="shared" si="3"/>
        <v>4974824267669.3613</v>
      </c>
      <c r="K51" s="36">
        <f t="shared" si="5"/>
        <v>63152311194094.875</v>
      </c>
    </row>
    <row r="52" spans="1:11" x14ac:dyDescent="0.2">
      <c r="A52" s="35">
        <v>46753</v>
      </c>
      <c r="B52" s="36">
        <f t="shared" si="2"/>
        <v>32.852641208757035</v>
      </c>
      <c r="C52" s="36">
        <f t="shared" si="2"/>
        <v>1764.9617243261428</v>
      </c>
      <c r="D52" s="36">
        <f t="shared" si="2"/>
        <v>69862.138715683584</v>
      </c>
      <c r="E52" s="36">
        <f t="shared" si="2"/>
        <v>3065622.6928594802</v>
      </c>
      <c r="F52" s="36">
        <f t="shared" si="4"/>
        <v>72692132.879243776</v>
      </c>
      <c r="G52" s="36">
        <f t="shared" si="3"/>
        <v>1949231739.4493506</v>
      </c>
      <c r="H52" s="36">
        <f t="shared" si="3"/>
        <v>31385508676.933479</v>
      </c>
      <c r="I52" s="36">
        <f t="shared" si="3"/>
        <v>576127002286.27661</v>
      </c>
      <c r="J52" s="36">
        <f t="shared" si="3"/>
        <v>8954683681804.8516</v>
      </c>
      <c r="K52" s="36">
        <f t="shared" si="5"/>
        <v>119989391268780.25</v>
      </c>
    </row>
    <row r="53" spans="1:11" x14ac:dyDescent="0.2">
      <c r="A53" s="35">
        <v>46784</v>
      </c>
      <c r="B53" s="36">
        <f t="shared" si="2"/>
        <v>34.16674685710732</v>
      </c>
      <c r="C53" s="36">
        <f t="shared" si="2"/>
        <v>1994.4067484885411</v>
      </c>
      <c r="D53" s="36">
        <f t="shared" si="2"/>
        <v>85231.809233133972</v>
      </c>
      <c r="E53" s="36">
        <f t="shared" si="2"/>
        <v>4046621.9545745142</v>
      </c>
      <c r="F53" s="36">
        <f t="shared" si="4"/>
        <v>102495907.35973372</v>
      </c>
      <c r="G53" s="36">
        <f t="shared" si="3"/>
        <v>2943339926.5685196</v>
      </c>
      <c r="H53" s="36">
        <f t="shared" si="3"/>
        <v>50216813883.093567</v>
      </c>
      <c r="I53" s="36">
        <f t="shared" si="3"/>
        <v>979415903886.67017</v>
      </c>
      <c r="J53" s="36">
        <f t="shared" si="3"/>
        <v>16118430627248.732</v>
      </c>
      <c r="K53" s="36">
        <f t="shared" si="5"/>
        <v>227979843410682.47</v>
      </c>
    </row>
    <row r="54" spans="1:11" x14ac:dyDescent="0.2">
      <c r="A54" s="35">
        <v>46813</v>
      </c>
      <c r="B54" s="36">
        <f t="shared" si="2"/>
        <v>35.533416731391611</v>
      </c>
      <c r="C54" s="36">
        <f t="shared" si="2"/>
        <v>2253.6796257920514</v>
      </c>
      <c r="D54" s="36">
        <f t="shared" si="2"/>
        <v>103982.80726442345</v>
      </c>
      <c r="E54" s="36">
        <f t="shared" si="2"/>
        <v>5341540.9800383588</v>
      </c>
      <c r="F54" s="36">
        <f t="shared" si="4"/>
        <v>144519229.37722453</v>
      </c>
      <c r="G54" s="36">
        <f t="shared" si="3"/>
        <v>4444443289.1184645</v>
      </c>
      <c r="H54" s="36">
        <f t="shared" si="3"/>
        <v>80346902212.949707</v>
      </c>
      <c r="I54" s="36">
        <f t="shared" si="3"/>
        <v>1665007036607.3394</v>
      </c>
      <c r="J54" s="36">
        <f t="shared" si="3"/>
        <v>29013175129047.719</v>
      </c>
      <c r="K54" s="36">
        <f t="shared" si="5"/>
        <v>433161702480296.69</v>
      </c>
    </row>
    <row r="55" spans="1:11" x14ac:dyDescent="0.2">
      <c r="A55" s="35">
        <v>46844</v>
      </c>
      <c r="B55" s="36">
        <f t="shared" si="2"/>
        <v>36.954753400647277</v>
      </c>
      <c r="C55" s="36">
        <f t="shared" si="2"/>
        <v>2546.6579771450179</v>
      </c>
      <c r="D55" s="36">
        <f t="shared" si="2"/>
        <v>126859.02486259661</v>
      </c>
      <c r="E55" s="36">
        <f t="shared" si="2"/>
        <v>7050834.0936506344</v>
      </c>
      <c r="F55" s="36">
        <f t="shared" si="4"/>
        <v>203772113.42188659</v>
      </c>
      <c r="G55" s="36">
        <f t="shared" si="3"/>
        <v>6711109366.568881</v>
      </c>
      <c r="H55" s="36">
        <f t="shared" si="3"/>
        <v>128555043540.71954</v>
      </c>
      <c r="I55" s="36">
        <f t="shared" si="3"/>
        <v>2830511962232.4771</v>
      </c>
      <c r="J55" s="36">
        <f t="shared" si="3"/>
        <v>52223715232285.898</v>
      </c>
      <c r="K55" s="36">
        <f t="shared" si="5"/>
        <v>823007234712563.62</v>
      </c>
    </row>
    <row r="56" spans="1:11" x14ac:dyDescent="0.2">
      <c r="A56" s="35">
        <v>46874</v>
      </c>
      <c r="B56" s="36">
        <f t="shared" si="2"/>
        <v>38.432943536673172</v>
      </c>
      <c r="C56" s="36">
        <f t="shared" si="2"/>
        <v>2877.7235141738697</v>
      </c>
      <c r="D56" s="36">
        <f t="shared" si="2"/>
        <v>154768.01033236785</v>
      </c>
      <c r="E56" s="36">
        <f t="shared" si="2"/>
        <v>9307101.0036188383</v>
      </c>
      <c r="F56" s="36">
        <f t="shared" si="4"/>
        <v>287318679.92486006</v>
      </c>
      <c r="G56" s="36">
        <f t="shared" si="3"/>
        <v>10133775143.519011</v>
      </c>
      <c r="H56" s="36">
        <f t="shared" si="3"/>
        <v>205688069665.15128</v>
      </c>
      <c r="I56" s="36">
        <f t="shared" si="3"/>
        <v>4811870335795.2109</v>
      </c>
      <c r="J56" s="36">
        <f t="shared" si="3"/>
        <v>94002687418114.625</v>
      </c>
      <c r="K56" s="36">
        <f t="shared" si="5"/>
        <v>1563713745953870.8</v>
      </c>
    </row>
    <row r="57" spans="1:11" x14ac:dyDescent="0.2">
      <c r="A57" s="35">
        <v>46905</v>
      </c>
      <c r="B57" s="36">
        <f t="shared" si="2"/>
        <v>39.9702612781401</v>
      </c>
      <c r="C57" s="36">
        <f t="shared" si="2"/>
        <v>3251.8275710164726</v>
      </c>
      <c r="D57" s="36">
        <f t="shared" si="2"/>
        <v>188816.97260548876</v>
      </c>
      <c r="E57" s="36">
        <f t="shared" si="2"/>
        <v>12285373.324776867</v>
      </c>
      <c r="F57" s="36">
        <f t="shared" si="4"/>
        <v>405119338.69405264</v>
      </c>
      <c r="G57" s="36">
        <f t="shared" si="3"/>
        <v>15302000466.713705</v>
      </c>
      <c r="H57" s="36">
        <f t="shared" si="3"/>
        <v>329100911464.24207</v>
      </c>
      <c r="I57" s="36">
        <f t="shared" si="3"/>
        <v>8180179570851.8584</v>
      </c>
      <c r="J57" s="36">
        <f t="shared" si="3"/>
        <v>169204837352606.34</v>
      </c>
      <c r="K57" s="36">
        <f t="shared" si="5"/>
        <v>2971056117312354.5</v>
      </c>
    </row>
    <row r="58" spans="1:11" x14ac:dyDescent="0.2">
      <c r="A58" s="35">
        <v>46935</v>
      </c>
      <c r="B58" s="36">
        <f t="shared" si="2"/>
        <v>41.569071729265708</v>
      </c>
      <c r="C58" s="36">
        <f t="shared" si="2"/>
        <v>3674.5651552486138</v>
      </c>
      <c r="D58" s="36">
        <f t="shared" si="2"/>
        <v>230356.70657869629</v>
      </c>
      <c r="E58" s="36">
        <f t="shared" si="2"/>
        <v>16216692.788705466</v>
      </c>
      <c r="F58" s="36">
        <f t="shared" si="4"/>
        <v>571218267.55861413</v>
      </c>
      <c r="G58" s="36">
        <f t="shared" si="3"/>
        <v>23106020704.737694</v>
      </c>
      <c r="H58" s="36">
        <f t="shared" si="3"/>
        <v>526561458342.78735</v>
      </c>
      <c r="I58" s="36">
        <f t="shared" si="3"/>
        <v>13906305270448.158</v>
      </c>
      <c r="J58" s="36">
        <f t="shared" si="3"/>
        <v>304568707234691.44</v>
      </c>
      <c r="K58" s="36">
        <f t="shared" si="5"/>
        <v>5645006622893473</v>
      </c>
    </row>
    <row r="59" spans="1:11" x14ac:dyDescent="0.2">
      <c r="A59" s="35">
        <v>46966</v>
      </c>
      <c r="B59" s="36">
        <f t="shared" si="2"/>
        <v>43.231834598436336</v>
      </c>
      <c r="C59" s="36">
        <f t="shared" si="2"/>
        <v>4152.2586254309335</v>
      </c>
      <c r="D59" s="36">
        <f t="shared" si="2"/>
        <v>281035.18202600948</v>
      </c>
      <c r="E59" s="36">
        <f t="shared" si="2"/>
        <v>21406034.481091216</v>
      </c>
      <c r="F59" s="36">
        <f t="shared" si="4"/>
        <v>805417757.25764585</v>
      </c>
      <c r="G59" s="36">
        <f t="shared" si="3"/>
        <v>34890091264.153915</v>
      </c>
      <c r="H59" s="36">
        <f t="shared" si="3"/>
        <v>842498333348.45984</v>
      </c>
      <c r="I59" s="36">
        <f t="shared" si="3"/>
        <v>23640718959761.867</v>
      </c>
      <c r="J59" s="36">
        <f t="shared" si="3"/>
        <v>548223673022444.62</v>
      </c>
      <c r="K59" s="36">
        <f t="shared" si="5"/>
        <v>1.0725512583497598E+16</v>
      </c>
    </row>
    <row r="60" spans="1:11" x14ac:dyDescent="0.2">
      <c r="A60" s="35">
        <v>46997</v>
      </c>
      <c r="B60" s="36">
        <f t="shared" si="2"/>
        <v>44.96110798237379</v>
      </c>
      <c r="C60" s="36">
        <f t="shared" si="2"/>
        <v>4692.0522467369547</v>
      </c>
      <c r="D60" s="36">
        <f t="shared" si="2"/>
        <v>342862.92207173153</v>
      </c>
      <c r="E60" s="36">
        <f t="shared" si="2"/>
        <v>28255965.515040405</v>
      </c>
      <c r="F60" s="36">
        <f t="shared" si="4"/>
        <v>1135639037.7332807</v>
      </c>
      <c r="G60" s="36">
        <f t="shared" si="3"/>
        <v>52684037808.872414</v>
      </c>
      <c r="H60" s="36">
        <f t="shared" si="3"/>
        <v>1347997333357.5359</v>
      </c>
      <c r="I60" s="36">
        <f t="shared" si="3"/>
        <v>40189222231595.172</v>
      </c>
      <c r="J60" s="36">
        <f t="shared" si="3"/>
        <v>986802611440400.38</v>
      </c>
      <c r="K60" s="36">
        <f t="shared" si="5"/>
        <v>2.0378473908645436E+16</v>
      </c>
    </row>
    <row r="61" spans="1:11" x14ac:dyDescent="0.2">
      <c r="A61" s="35">
        <v>47027</v>
      </c>
      <c r="B61" s="36">
        <f t="shared" si="2"/>
        <v>46.759552301668741</v>
      </c>
      <c r="C61" s="36">
        <f t="shared" si="2"/>
        <v>5302.0190388127585</v>
      </c>
      <c r="D61" s="36">
        <f t="shared" si="2"/>
        <v>418292.76492751244</v>
      </c>
      <c r="E61" s="36">
        <f t="shared" si="2"/>
        <v>37297874.479853339</v>
      </c>
      <c r="F61" s="36">
        <f t="shared" si="4"/>
        <v>1601251043.2039256</v>
      </c>
      <c r="G61" s="36">
        <f t="shared" si="3"/>
        <v>79552897091.397339</v>
      </c>
      <c r="H61" s="36">
        <f t="shared" si="3"/>
        <v>2156795733372.0576</v>
      </c>
      <c r="I61" s="36">
        <f t="shared" si="3"/>
        <v>68321677793711.789</v>
      </c>
      <c r="J61" s="36">
        <f t="shared" si="3"/>
        <v>1776244700592720.8</v>
      </c>
      <c r="K61" s="36">
        <f t="shared" si="5"/>
        <v>3.8719100426426328E+16</v>
      </c>
    </row>
    <row r="62" spans="1:11" x14ac:dyDescent="0.2">
      <c r="A62" s="35">
        <v>47058</v>
      </c>
      <c r="B62" s="36">
        <f t="shared" si="2"/>
        <v>48.629934393735489</v>
      </c>
      <c r="C62" s="36">
        <f t="shared" si="2"/>
        <v>5991.2815138584165</v>
      </c>
      <c r="D62" s="36">
        <f t="shared" si="2"/>
        <v>510317.17321156518</v>
      </c>
      <c r="E62" s="36">
        <f t="shared" si="2"/>
        <v>49233194.313406408</v>
      </c>
      <c r="F62" s="36">
        <f t="shared" si="4"/>
        <v>2257763970.9175348</v>
      </c>
      <c r="G62" s="36">
        <f t="shared" si="3"/>
        <v>120124874608.00998</v>
      </c>
      <c r="H62" s="36">
        <f t="shared" si="3"/>
        <v>3450873173395.2925</v>
      </c>
      <c r="I62" s="36">
        <f t="shared" si="3"/>
        <v>116146852249310.03</v>
      </c>
      <c r="J62" s="36">
        <f t="shared" si="3"/>
        <v>3197240461066897.5</v>
      </c>
      <c r="K62" s="36">
        <f t="shared" si="5"/>
        <v>7.3566290810210016E+16</v>
      </c>
    </row>
    <row r="63" spans="1:11" x14ac:dyDescent="0.2">
      <c r="A63" s="35">
        <v>47088</v>
      </c>
      <c r="B63" s="36">
        <f t="shared" si="2"/>
        <v>50.575131769484912</v>
      </c>
      <c r="C63" s="36">
        <f t="shared" si="2"/>
        <v>6770.1481106600104</v>
      </c>
      <c r="D63" s="36">
        <f t="shared" si="2"/>
        <v>622586.95131810952</v>
      </c>
      <c r="E63" s="36">
        <f t="shared" si="2"/>
        <v>64987816.493696459</v>
      </c>
      <c r="F63" s="36">
        <f t="shared" si="4"/>
        <v>3183447198.9937239</v>
      </c>
      <c r="G63" s="36">
        <f t="shared" si="3"/>
        <v>181388560658.09506</v>
      </c>
      <c r="H63" s="36">
        <f t="shared" si="3"/>
        <v>5521397077432.4688</v>
      </c>
      <c r="I63" s="36">
        <f t="shared" si="3"/>
        <v>197449648823827.06</v>
      </c>
      <c r="J63" s="36">
        <f t="shared" si="3"/>
        <v>5755032829920416</v>
      </c>
      <c r="K63" s="36">
        <f t="shared" si="5"/>
        <v>1.3977595253939902E+17</v>
      </c>
    </row>
    <row r="64" spans="1:11" x14ac:dyDescent="0.2">
      <c r="A64" s="35"/>
    </row>
  </sheetData>
  <mergeCells count="6">
    <mergeCell ref="L6:M6"/>
    <mergeCell ref="B1:K1"/>
    <mergeCell ref="B2:K2"/>
    <mergeCell ref="L3:M3"/>
    <mergeCell ref="L4:M4"/>
    <mergeCell ref="L5:M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5EE1E-E9B0-854E-A674-6ECE93ECF178}">
  <dimension ref="A1:N64"/>
  <sheetViews>
    <sheetView workbookViewId="0">
      <selection activeCell="D14" sqref="D14"/>
    </sheetView>
  </sheetViews>
  <sheetFormatPr baseColWidth="10" defaultRowHeight="16" x14ac:dyDescent="0.2"/>
  <cols>
    <col min="1" max="1" width="24.33203125" customWidth="1"/>
    <col min="2" max="6" width="23.83203125" style="36" customWidth="1"/>
    <col min="7" max="11" width="25.5" style="36" customWidth="1"/>
    <col min="12" max="12" width="16.83203125" style="2" customWidth="1"/>
    <col min="13" max="13" width="16.33203125" style="2" customWidth="1"/>
  </cols>
  <sheetData>
    <row r="1" spans="1:14" x14ac:dyDescent="0.2"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x14ac:dyDescent="0.2">
      <c r="B2" s="53" t="s">
        <v>90</v>
      </c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">
      <c r="B3" s="41">
        <f>'Picker Growth'!B3</f>
        <v>1.04</v>
      </c>
      <c r="C3" s="41">
        <f>'Picker Growth'!C3</f>
        <v>1.1299999999999999</v>
      </c>
      <c r="D3" s="41">
        <f>'Picker Growth'!D3</f>
        <v>1.22</v>
      </c>
      <c r="E3" s="41">
        <f>'Picker Growth'!E3</f>
        <v>1.32</v>
      </c>
      <c r="F3" s="41">
        <f>'Picker Growth'!F3</f>
        <v>1.41</v>
      </c>
      <c r="G3" s="41">
        <f>'Picker Growth'!G3</f>
        <v>1.51</v>
      </c>
      <c r="H3" s="41">
        <f>'Picker Growth'!H3</f>
        <v>1.6</v>
      </c>
      <c r="I3" s="41">
        <f>'Picker Growth'!I3</f>
        <v>1.7</v>
      </c>
      <c r="J3" s="41">
        <f>'Picker Growth'!J3</f>
        <v>1.8</v>
      </c>
      <c r="K3" s="41">
        <f>'Picker Growth'!K3</f>
        <v>1.9</v>
      </c>
      <c r="L3" s="54" t="s">
        <v>92</v>
      </c>
      <c r="M3" s="54"/>
      <c r="N3">
        <v>5</v>
      </c>
    </row>
    <row r="4" spans="1:14" x14ac:dyDescent="0.2">
      <c r="A4" s="35">
        <v>45292</v>
      </c>
      <c r="B4" s="36">
        <f>'Picker Value Over Time'!B4/'Picker Growth'!B4</f>
        <v>420</v>
      </c>
      <c r="C4" s="36">
        <f>'Picker Value Over Time'!C4/'Picker Growth'!C4</f>
        <v>420</v>
      </c>
      <c r="D4" s="36">
        <f>'Picker Value Over Time'!D4/'Picker Growth'!D4</f>
        <v>420</v>
      </c>
      <c r="E4" s="36">
        <f>'Picker Value Over Time'!E4/'Picker Growth'!E4</f>
        <v>420</v>
      </c>
      <c r="F4" s="36">
        <f>'Picker Value Over Time'!F4/'Picker Growth'!F4</f>
        <v>420</v>
      </c>
      <c r="G4" s="36">
        <f>'Picker Value Over Time'!G4/'Picker Growth'!G4</f>
        <v>420</v>
      </c>
      <c r="H4" s="36">
        <f>'Picker Value Over Time'!H4/'Picker Growth'!H4</f>
        <v>420</v>
      </c>
      <c r="I4" s="36">
        <f>'Picker Value Over Time'!I4/'Picker Growth'!I4</f>
        <v>420</v>
      </c>
      <c r="J4" s="36">
        <f>'Picker Value Over Time'!J4/'Picker Growth'!J4</f>
        <v>420</v>
      </c>
      <c r="K4" s="36">
        <f>'Picker Value Over Time'!K4/'Picker Growth'!K4</f>
        <v>420</v>
      </c>
      <c r="L4" s="54"/>
      <c r="M4" s="54"/>
    </row>
    <row r="5" spans="1:14" x14ac:dyDescent="0.2">
      <c r="A5" s="35">
        <v>45323</v>
      </c>
      <c r="B5" s="36">
        <f>'Picker Value Over Time'!B5/'Picker Growth'!B5</f>
        <v>444.23076923076923</v>
      </c>
      <c r="C5" s="36">
        <f>'Picker Value Over Time'!C5/'Picker Growth'!C5</f>
        <v>446.01769911504431</v>
      </c>
      <c r="D5" s="36">
        <f>'Picker Value Over Time'!D5/'Picker Growth'!D5</f>
        <v>447.5409836065574</v>
      </c>
      <c r="E5" s="36">
        <f>'Picker Value Over Time'!E5/'Picker Growth'!E5</f>
        <v>445.45454545454544</v>
      </c>
      <c r="F5" s="36">
        <f>'Picker Value Over Time'!F5/'Picker Growth'!F5</f>
        <v>446.80851063829789</v>
      </c>
      <c r="G5" s="36">
        <f>'Picker Value Over Time'!G5/'Picker Growth'!G5</f>
        <v>445.03311258278148</v>
      </c>
      <c r="H5" s="36">
        <f>'Picker Value Over Time'!H5/'Picker Growth'!H5</f>
        <v>446.25</v>
      </c>
      <c r="I5" s="36">
        <f>'Picker Value Over Time'!I5/'Picker Growth'!I5</f>
        <v>444.7058823529411</v>
      </c>
      <c r="J5" s="36">
        <f>'Picker Value Over Time'!J5/'Picker Growth'!J5</f>
        <v>443.33333333333326</v>
      </c>
      <c r="K5" s="36">
        <f>'Picker Value Over Time'!K5/'Picker Growth'!K5</f>
        <v>442.10526315789474</v>
      </c>
      <c r="L5" s="54"/>
      <c r="M5" s="54"/>
    </row>
    <row r="6" spans="1:14" x14ac:dyDescent="0.2">
      <c r="A6" s="35">
        <v>45352</v>
      </c>
      <c r="B6" s="36">
        <f>'Picker Value Over Time'!B6/'Picker Growth'!B6</f>
        <v>469.85946745562137</v>
      </c>
      <c r="C6" s="36">
        <f>'Picker Value Over Time'!C6/'Picker Growth'!C6</f>
        <v>473.64711410447183</v>
      </c>
      <c r="D6" s="36">
        <f>'Picker Value Over Time'!D6/'Picker Growth'!D6</f>
        <v>476.88793335124973</v>
      </c>
      <c r="E6" s="36">
        <f>'Picker Value Over Time'!E6/'Picker Growth'!E6</f>
        <v>472.45179063360871</v>
      </c>
      <c r="F6" s="36">
        <f>'Picker Value Over Time'!F6/'Picker Growth'!F6</f>
        <v>475.32820280669995</v>
      </c>
      <c r="G6" s="36">
        <f>'Picker Value Over Time'!G6/'Picker Growth'!G6</f>
        <v>471.55826498837774</v>
      </c>
      <c r="H6" s="36">
        <f>'Picker Value Over Time'!H6/'Picker Growth'!H6</f>
        <v>474.140625</v>
      </c>
      <c r="I6" s="36">
        <f>'Picker Value Over Time'!I6/'Picker Growth'!I6</f>
        <v>470.86505190311419</v>
      </c>
      <c r="J6" s="36">
        <f>'Picker Value Over Time'!J6/'Picker Growth'!J6</f>
        <v>467.96296296296293</v>
      </c>
      <c r="K6" s="36">
        <f>'Picker Value Over Time'!K6/'Picker Growth'!K6</f>
        <v>465.37396121883654</v>
      </c>
      <c r="L6" s="54"/>
      <c r="M6" s="54"/>
    </row>
    <row r="7" spans="1:14" x14ac:dyDescent="0.2">
      <c r="A7" s="35">
        <v>45383</v>
      </c>
      <c r="B7" s="36">
        <f>'Picker Value Over Time'!B7/'Picker Growth'!B7</f>
        <v>496.96674442421488</v>
      </c>
      <c r="C7" s="36">
        <f>'Picker Value Over Time'!C7/'Picker Growth'!C7</f>
        <v>502.98808577466031</v>
      </c>
      <c r="D7" s="36">
        <f>'Picker Value Over Time'!D7/'Picker Growth'!D7</f>
        <v>508.15927324313503</v>
      </c>
      <c r="E7" s="36">
        <f>'Picker Value Over Time'!E7/'Picker Growth'!E7</f>
        <v>501.085232490191</v>
      </c>
      <c r="F7" s="36">
        <f>'Picker Value Over Time'!F7/'Picker Growth'!F7</f>
        <v>505.66830085819151</v>
      </c>
      <c r="G7" s="36">
        <f>'Picker Value Over Time'!G7/'Picker Growth'!G7</f>
        <v>499.6643867426518</v>
      </c>
      <c r="H7" s="36">
        <f>'Picker Value Over Time'!H7/'Picker Growth'!H7</f>
        <v>503.77441406249989</v>
      </c>
      <c r="I7" s="36">
        <f>'Picker Value Over Time'!I7/'Picker Growth'!I7</f>
        <v>498.56299613270915</v>
      </c>
      <c r="J7" s="36">
        <f>'Picker Value Over Time'!J7/'Picker Growth'!J7</f>
        <v>493.96090534979425</v>
      </c>
      <c r="K7" s="36">
        <f>'Picker Value Over Time'!K7/'Picker Growth'!K7</f>
        <v>489.86732759877532</v>
      </c>
    </row>
    <row r="8" spans="1:14" x14ac:dyDescent="0.2">
      <c r="A8" s="35">
        <v>45413</v>
      </c>
      <c r="B8" s="36">
        <f>'Picker Value Over Time'!B8/'Picker Growth'!B8</f>
        <v>525.63790275638132</v>
      </c>
      <c r="C8" s="36">
        <f>'Picker Value Over Time'!C8/'Picker Growth'!C8</f>
        <v>534.14663976070142</v>
      </c>
      <c r="D8" s="36">
        <f>'Picker Value Over Time'!D8/'Picker Growth'!D8</f>
        <v>541.48119280006188</v>
      </c>
      <c r="E8" s="36">
        <f>'Picker Value Over Time'!E8/'Picker Growth'!E8</f>
        <v>531.45403445929344</v>
      </c>
      <c r="F8" s="36">
        <f>'Picker Value Over Time'!F8/'Picker Growth'!F8</f>
        <v>537.9450009129697</v>
      </c>
      <c r="G8" s="36">
        <f>'Picker Value Over Time'!G8/'Picker Growth'!G8</f>
        <v>529.4457078067835</v>
      </c>
      <c r="H8" s="36">
        <f>'Picker Value Over Time'!H8/'Picker Growth'!H8</f>
        <v>535.26031494140614</v>
      </c>
      <c r="I8" s="36">
        <f>'Picker Value Over Time'!I8/'Picker Growth'!I8</f>
        <v>527.89023119933927</v>
      </c>
      <c r="J8" s="36">
        <f>'Picker Value Over Time'!J8/'Picker Growth'!J8</f>
        <v>521.40317786922719</v>
      </c>
      <c r="K8" s="36">
        <f>'Picker Value Over Time'!K8/'Picker Growth'!K8</f>
        <v>515.64981852502672</v>
      </c>
    </row>
    <row r="9" spans="1:14" x14ac:dyDescent="0.2">
      <c r="A9" s="35">
        <v>45444</v>
      </c>
      <c r="B9" s="36">
        <f>'Picker Value Over Time'!B9/'Picker Growth'!B9</f>
        <v>555.96316637694167</v>
      </c>
      <c r="C9" s="36">
        <f>'Picker Value Over Time'!C9/'Picker Growth'!C9</f>
        <v>567.23536965738197</v>
      </c>
      <c r="D9" s="36">
        <f>'Picker Value Over Time'!D9/'Picker Growth'!D9</f>
        <v>576.98815626236092</v>
      </c>
      <c r="E9" s="36">
        <f>'Picker Value Over Time'!E9/'Picker Growth'!E9</f>
        <v>563.66336988106877</v>
      </c>
      <c r="F9" s="36">
        <f>'Picker Value Over Time'!F9/'Picker Growth'!F9</f>
        <v>572.28191586486128</v>
      </c>
      <c r="G9" s="36">
        <f>'Picker Value Over Time'!G9/'Picker Growth'!G9</f>
        <v>561.00207449725406</v>
      </c>
      <c r="H9" s="36">
        <f>'Picker Value Over Time'!H9/'Picker Growth'!H9</f>
        <v>568.71408462524391</v>
      </c>
      <c r="I9" s="36">
        <f>'Picker Value Over Time'!I9/'Picker Growth'!I9</f>
        <v>558.94259774047691</v>
      </c>
      <c r="J9" s="36">
        <f>'Picker Value Over Time'!J9/'Picker Growth'!J9</f>
        <v>550.37002108418415</v>
      </c>
      <c r="K9" s="36">
        <f>'Picker Value Over Time'!K9/'Picker Growth'!K9</f>
        <v>542.78928265792285</v>
      </c>
    </row>
    <row r="10" spans="1:14" x14ac:dyDescent="0.2">
      <c r="A10" s="35">
        <v>45474</v>
      </c>
      <c r="B10" s="36">
        <f>'Picker Value Over Time'!B10/'Picker Growth'!B10</f>
        <v>588.03796443714987</v>
      </c>
      <c r="C10" s="36">
        <f>'Picker Value Over Time'!C10/'Picker Growth'!C10</f>
        <v>602.3738438839456</v>
      </c>
      <c r="D10" s="36">
        <f>'Picker Value Over Time'!D10/'Picker Growth'!D10</f>
        <v>614.82344519759772</v>
      </c>
      <c r="E10" s="36">
        <f>'Picker Value Over Time'!E10/'Picker Growth'!E10</f>
        <v>597.82478623749716</v>
      </c>
      <c r="F10" s="36">
        <f>'Picker Value Over Time'!F10/'Picker Growth'!F10</f>
        <v>608.81054879240571</v>
      </c>
      <c r="G10" s="36">
        <f>'Picker Value Over Time'!G10/'Picker Growth'!G10</f>
        <v>594.43928423550096</v>
      </c>
      <c r="H10" s="36">
        <f>'Picker Value Over Time'!H10/'Picker Growth'!H10</f>
        <v>604.25871491432156</v>
      </c>
      <c r="I10" s="36">
        <f>'Picker Value Over Time'!I10/'Picker Growth'!I10</f>
        <v>591.82157407815203</v>
      </c>
      <c r="J10" s="36">
        <f>'Picker Value Over Time'!J10/'Picker Growth'!J10</f>
        <v>580.94613336663883</v>
      </c>
      <c r="K10" s="36">
        <f>'Picker Value Over Time'!K10/'Picker Growth'!K10</f>
        <v>571.35713963991873</v>
      </c>
    </row>
    <row r="11" spans="1:14" x14ac:dyDescent="0.2">
      <c r="A11" s="35">
        <v>45505</v>
      </c>
      <c r="B11" s="36">
        <f>'Picker Value Over Time'!B11/'Picker Growth'!B11</f>
        <v>621.96323161621615</v>
      </c>
      <c r="C11" s="36">
        <f>'Picker Value Over Time'!C11/'Picker Growth'!C11</f>
        <v>639.68903775286265</v>
      </c>
      <c r="D11" s="36">
        <f>'Picker Value Over Time'!D11/'Picker Growth'!D11</f>
        <v>655.13973668596486</v>
      </c>
      <c r="E11" s="36">
        <f>'Picker Value Over Time'!E11/'Picker Growth'!E11</f>
        <v>634.05659146401206</v>
      </c>
      <c r="F11" s="36">
        <f>'Picker Value Over Time'!F11/'Picker Growth'!F11</f>
        <v>647.67079658766579</v>
      </c>
      <c r="G11" s="36">
        <f>'Picker Value Over Time'!G11/'Picker Growth'!G11</f>
        <v>629.86944024953766</v>
      </c>
      <c r="H11" s="36">
        <f>'Picker Value Over Time'!H11/'Picker Growth'!H11</f>
        <v>642.02488459646668</v>
      </c>
      <c r="I11" s="36">
        <f>'Picker Value Over Time'!I11/'Picker Growth'!I11</f>
        <v>626.63460784745507</v>
      </c>
      <c r="J11" s="36">
        <f>'Picker Value Over Time'!J11/'Picker Growth'!J11</f>
        <v>613.22091855367421</v>
      </c>
      <c r="K11" s="36">
        <f>'Picker Value Over Time'!K11/'Picker Growth'!K11</f>
        <v>601.42856804201972</v>
      </c>
    </row>
    <row r="12" spans="1:14" x14ac:dyDescent="0.2">
      <c r="A12" s="35">
        <v>45536</v>
      </c>
      <c r="B12" s="36">
        <f>'Picker Value Over Time'!B12/'Picker Growth'!B12</f>
        <v>657.84572574792105</v>
      </c>
      <c r="C12" s="36">
        <f>'Picker Value Over Time'!C12/'Picker Growth'!C12</f>
        <v>679.31579230392504</v>
      </c>
      <c r="D12" s="36">
        <f>'Picker Value Over Time'!D12/'Picker Growth'!D12</f>
        <v>698.09971941947083</v>
      </c>
      <c r="E12" s="36">
        <f>'Picker Value Over Time'!E12/'Picker Growth'!E12</f>
        <v>672.48426367395223</v>
      </c>
      <c r="F12" s="36">
        <f>'Picker Value Over Time'!F12/'Picker Growth'!F12</f>
        <v>689.01148573155933</v>
      </c>
      <c r="G12" s="36">
        <f>'Picker Value Over Time'!G12/'Picker Growth'!G12</f>
        <v>667.41132741672857</v>
      </c>
      <c r="H12" s="36">
        <f>'Picker Value Over Time'!H12/'Picker Growth'!H12</f>
        <v>682.15143988374575</v>
      </c>
      <c r="I12" s="36">
        <f>'Picker Value Over Time'!I12/'Picker Growth'!I12</f>
        <v>663.4954671325994</v>
      </c>
      <c r="J12" s="36">
        <f>'Picker Value Over Time'!J12/'Picker Growth'!J12</f>
        <v>647.28874736221167</v>
      </c>
      <c r="K12" s="36">
        <f>'Picker Value Over Time'!K12/'Picker Growth'!K12</f>
        <v>633.08270320212614</v>
      </c>
    </row>
    <row r="13" spans="1:14" x14ac:dyDescent="0.2">
      <c r="A13" s="35">
        <v>45566</v>
      </c>
      <c r="B13" s="36">
        <f>'Picker Value Over Time'!B13/'Picker Growth'!B13</f>
        <v>695.79836377183949</v>
      </c>
      <c r="C13" s="36">
        <f>'Picker Value Over Time'!C13/'Picker Growth'!C13</f>
        <v>721.39730156169026</v>
      </c>
      <c r="D13" s="36">
        <f>'Picker Value Over Time'!D13/'Picker Growth'!D13</f>
        <v>743.87675020107542</v>
      </c>
      <c r="E13" s="36">
        <f>'Picker Value Over Time'!E13/'Picker Growth'!E13</f>
        <v>713.24088571479774</v>
      </c>
      <c r="F13" s="36">
        <f>'Picker Value Over Time'!F13/'Picker Growth'!F13</f>
        <v>732.99094226761633</v>
      </c>
      <c r="G13" s="36">
        <f>'Picker Value Over Time'!G13/'Picker Growth'!G13</f>
        <v>707.19081050779187</v>
      </c>
      <c r="H13" s="36">
        <f>'Picker Value Over Time'!H13/'Picker Growth'!H13</f>
        <v>724.78590487647978</v>
      </c>
      <c r="I13" s="36">
        <f>'Picker Value Over Time'!I13/'Picker Growth'!I13</f>
        <v>702.52461225804666</v>
      </c>
      <c r="J13" s="36">
        <f>'Picker Value Over Time'!J13/'Picker Growth'!J13</f>
        <v>683.24923332677895</v>
      </c>
      <c r="K13" s="36">
        <f>'Picker Value Over Time'!K13/'Picker Growth'!K13</f>
        <v>666.40284547592228</v>
      </c>
    </row>
    <row r="14" spans="1:14" x14ac:dyDescent="0.2">
      <c r="A14" s="35">
        <v>45597</v>
      </c>
      <c r="B14" s="36">
        <f>'Picker Value Over Time'!B14/'Picker Growth'!B14</f>
        <v>735.94057706636863</v>
      </c>
      <c r="C14" s="36">
        <f>'Picker Value Over Time'!C14/'Picker Growth'!C14</f>
        <v>766.08562997701631</v>
      </c>
      <c r="D14" s="36">
        <f>'Picker Value Over Time'!D14/'Picker Growth'!D14</f>
        <v>792.65555349294937</v>
      </c>
      <c r="E14" s="36">
        <f>'Picker Value Over Time'!E14/'Picker Growth'!E14</f>
        <v>756.4676060611489</v>
      </c>
      <c r="F14" s="36">
        <f>'Picker Value Over Time'!F14/'Picker Growth'!F14</f>
        <v>779.77759815703871</v>
      </c>
      <c r="G14" s="36">
        <f>'Picker Value Over Time'!G14/'Picker Growth'!G14</f>
        <v>749.34125616719666</v>
      </c>
      <c r="H14" s="36">
        <f>'Picker Value Over Time'!H14/'Picker Growth'!H14</f>
        <v>770.08502393125991</v>
      </c>
      <c r="I14" s="36">
        <f>'Picker Value Over Time'!I14/'Picker Growth'!I14</f>
        <v>743.8495894496964</v>
      </c>
      <c r="J14" s="36">
        <f>'Picker Value Over Time'!J14/'Picker Growth'!J14</f>
        <v>721.20752406715542</v>
      </c>
      <c r="K14" s="36">
        <f>'Picker Value Over Time'!K14/'Picker Growth'!K14</f>
        <v>701.47667944833927</v>
      </c>
    </row>
    <row r="15" spans="1:14" x14ac:dyDescent="0.2">
      <c r="A15" s="35">
        <v>45627</v>
      </c>
      <c r="B15" s="36">
        <f>'Picker Value Over Time'!B15/'Picker Growth'!B15</f>
        <v>778.39868728173599</v>
      </c>
      <c r="C15" s="36">
        <f>'Picker Value Over Time'!C15/'Picker Growth'!C15</f>
        <v>813.54226192249519</v>
      </c>
      <c r="D15" s="36">
        <f>'Picker Value Over Time'!D15/'Picker Growth'!D15</f>
        <v>844.63296683674946</v>
      </c>
      <c r="E15" s="36">
        <f>'Picker Value Over Time'!E15/'Picker Growth'!E15</f>
        <v>802.31412764061247</v>
      </c>
      <c r="F15" s="36">
        <f>'Picker Value Over Time'!F15/'Picker Growth'!F15</f>
        <v>829.55063633727536</v>
      </c>
      <c r="G15" s="36">
        <f>'Picker Value Over Time'!G15/'Picker Growth'!G15</f>
        <v>794.00398004471185</v>
      </c>
      <c r="H15" s="36">
        <f>'Picker Value Over Time'!H15/'Picker Growth'!H15</f>
        <v>818.21533792696334</v>
      </c>
      <c r="I15" s="36">
        <f>'Picker Value Over Time'!I15/'Picker Growth'!I15</f>
        <v>787.60544765261977</v>
      </c>
      <c r="J15" s="36">
        <f>'Picker Value Over Time'!J15/'Picker Growth'!J15</f>
        <v>761.27460873755297</v>
      </c>
      <c r="K15" s="36">
        <f>'Picker Value Over Time'!K15/'Picker Growth'!K15</f>
        <v>738.39650468246248</v>
      </c>
    </row>
    <row r="16" spans="1:14" x14ac:dyDescent="0.2">
      <c r="A16" s="35">
        <v>45658</v>
      </c>
      <c r="B16" s="36">
        <f>'Picker Value Over Time'!B16/'Picker Growth'!B16</f>
        <v>823.30630385568247</v>
      </c>
      <c r="C16" s="36">
        <f>'Picker Value Over Time'!C16/'Picker Growth'!C16</f>
        <v>863.93868522742866</v>
      </c>
      <c r="D16" s="36">
        <f>'Picker Value Over Time'!D16/'Picker Growth'!D16</f>
        <v>900.01873515391344</v>
      </c>
      <c r="E16" s="36">
        <f>'Picker Value Over Time'!E16/'Picker Growth'!E16</f>
        <v>850.93922628549797</v>
      </c>
      <c r="F16" s="36">
        <f>'Picker Value Over Time'!F16/'Picker Growth'!F16</f>
        <v>882.50067695454834</v>
      </c>
      <c r="G16" s="36">
        <f>'Picker Value Over Time'!G16/'Picker Growth'!G16</f>
        <v>841.32872057717805</v>
      </c>
      <c r="H16" s="36">
        <f>'Picker Value Over Time'!H16/'Picker Growth'!H16</f>
        <v>869.35379654739859</v>
      </c>
      <c r="I16" s="36">
        <f>'Picker Value Over Time'!I16/'Picker Growth'!I16</f>
        <v>833.93517986747975</v>
      </c>
      <c r="J16" s="36">
        <f>'Picker Value Over Time'!J16/'Picker Growth'!J16</f>
        <v>803.56764255630583</v>
      </c>
      <c r="K16" s="36">
        <f>'Picker Value Over Time'!K16/'Picker Growth'!K16</f>
        <v>777.2594786131184</v>
      </c>
    </row>
    <row r="17" spans="1:11" x14ac:dyDescent="0.2">
      <c r="A17" s="35">
        <v>45689</v>
      </c>
      <c r="B17" s="36">
        <f>'Picker Value Over Time'!B17/'Picker Growth'!B17</f>
        <v>870.80474446274104</v>
      </c>
      <c r="C17" s="36">
        <f>'Picker Value Over Time'!C17/'Picker Growth'!C17</f>
        <v>917.45701086098632</v>
      </c>
      <c r="D17" s="36">
        <f>'Picker Value Over Time'!D17/'Picker Growth'!D17</f>
        <v>959.03635713121935</v>
      </c>
      <c r="E17" s="36">
        <f>'Picker Value Over Time'!E17/'Picker Growth'!E17</f>
        <v>902.51130060583102</v>
      </c>
      <c r="F17" s="36">
        <f>'Picker Value Over Time'!F17/'Picker Growth'!F17</f>
        <v>938.83050739845567</v>
      </c>
      <c r="G17" s="36">
        <f>'Picker Value Over Time'!G17/'Picker Growth'!G17</f>
        <v>891.47414100893047</v>
      </c>
      <c r="H17" s="36">
        <f>'Picker Value Over Time'!H17/'Picker Growth'!H17</f>
        <v>923.6884088316109</v>
      </c>
      <c r="I17" s="36">
        <f>'Picker Value Over Time'!I17/'Picker Growth'!I17</f>
        <v>882.99019044791976</v>
      </c>
      <c r="J17" s="36">
        <f>'Picker Value Over Time'!J17/'Picker Growth'!J17</f>
        <v>848.21028936498942</v>
      </c>
      <c r="K17" s="36">
        <f>'Picker Value Over Time'!K17/'Picker Growth'!K17</f>
        <v>818.16787222433516</v>
      </c>
    </row>
    <row r="18" spans="1:11" x14ac:dyDescent="0.2">
      <c r="A18" s="35">
        <v>45717</v>
      </c>
      <c r="B18" s="36">
        <f>'Picker Value Over Time'!B18/'Picker Growth'!B18</f>
        <v>921.04347972020696</v>
      </c>
      <c r="C18" s="36">
        <f>'Picker Value Over Time'!C18/'Picker Growth'!C18</f>
        <v>974.29063100281724</v>
      </c>
      <c r="D18" s="36">
        <f>'Picker Value Over Time'!D18/'Picker Growth'!D18</f>
        <v>1021.923987107037</v>
      </c>
      <c r="E18" s="36">
        <f>'Picker Value Over Time'!E18/'Picker Growth'!E18</f>
        <v>957.20895518800251</v>
      </c>
      <c r="F18" s="36">
        <f>'Picker Value Over Time'!F18/'Picker Growth'!F18</f>
        <v>998.7558589345274</v>
      </c>
      <c r="G18" s="36">
        <f>'Picker Value Over Time'!G18/'Picker Growth'!G18</f>
        <v>944.60836133396606</v>
      </c>
      <c r="H18" s="36">
        <f>'Picker Value Over Time'!H18/'Picker Growth'!H18</f>
        <v>981.41893438358647</v>
      </c>
      <c r="I18" s="36">
        <f>'Picker Value Over Time'!I18/'Picker Growth'!I18</f>
        <v>934.9307898860327</v>
      </c>
      <c r="J18" s="36">
        <f>'Picker Value Over Time'!J18/'Picker Growth'!J18</f>
        <v>895.3330832186</v>
      </c>
      <c r="K18" s="36">
        <f>'Picker Value Over Time'!K18/'Picker Growth'!K18</f>
        <v>861.22933918351077</v>
      </c>
    </row>
    <row r="19" spans="1:11" x14ac:dyDescent="0.2">
      <c r="A19" s="35">
        <v>45748</v>
      </c>
      <c r="B19" s="36">
        <f>'Picker Value Over Time'!B19/'Picker Growth'!B19</f>
        <v>974.18060355021896</v>
      </c>
      <c r="C19" s="36">
        <f>'Picker Value Over Time'!C19/'Picker Growth'!C19</f>
        <v>1034.6449178790981</v>
      </c>
      <c r="D19" s="36">
        <f>'Picker Value Over Time'!D19/'Picker Growth'!D19</f>
        <v>1088.9353960976623</v>
      </c>
      <c r="E19" s="36">
        <f>'Picker Value Over Time'!E19/'Picker Growth'!E19</f>
        <v>1015.2216191387902</v>
      </c>
      <c r="F19" s="36">
        <f>'Picker Value Over Time'!F19/'Picker Growth'!F19</f>
        <v>1062.5062329090715</v>
      </c>
      <c r="G19" s="36">
        <f>'Picker Value Over Time'!G19/'Picker Growth'!G19</f>
        <v>1000.9095219432755</v>
      </c>
      <c r="H19" s="36">
        <f>'Picker Value Over Time'!H19/'Picker Growth'!H19</f>
        <v>1042.7576177825606</v>
      </c>
      <c r="I19" s="36">
        <f>'Picker Value Over Time'!I19/'Picker Growth'!I19</f>
        <v>989.92671870285812</v>
      </c>
      <c r="J19" s="36">
        <f>'Picker Value Over Time'!J19/'Picker Growth'!J19</f>
        <v>945.07381006407775</v>
      </c>
      <c r="K19" s="36">
        <f>'Picker Value Over Time'!K19/'Picker Growth'!K19</f>
        <v>906.5571991405377</v>
      </c>
    </row>
    <row r="20" spans="1:11" x14ac:dyDescent="0.2">
      <c r="A20" s="35">
        <v>45778</v>
      </c>
      <c r="B20" s="36">
        <f>'Picker Value Over Time'!B20/'Picker Growth'!B20</f>
        <v>1030.3833306781162</v>
      </c>
      <c r="C20" s="36">
        <f>'Picker Value Over Time'!C20/'Picker Growth'!C20</f>
        <v>1098.7379658893078</v>
      </c>
      <c r="D20" s="36">
        <f>'Picker Value Over Time'!D20/'Picker Growth'!D20</f>
        <v>1160.3409958417715</v>
      </c>
      <c r="E20" s="36">
        <f>'Picker Value Over Time'!E20/'Picker Growth'!E20</f>
        <v>1076.7502021168987</v>
      </c>
      <c r="F20" s="36">
        <f>'Picker Value Over Time'!F20/'Picker Growth'!F20</f>
        <v>1130.325779690502</v>
      </c>
      <c r="G20" s="36">
        <f>'Picker Value Over Time'!G20/'Picker Growth'!G20</f>
        <v>1060.566380867047</v>
      </c>
      <c r="H20" s="36">
        <f>'Picker Value Over Time'!H20/'Picker Growth'!H20</f>
        <v>1107.9299688939705</v>
      </c>
      <c r="I20" s="36">
        <f>'Picker Value Over Time'!I20/'Picker Growth'!I20</f>
        <v>1048.1577021559674</v>
      </c>
      <c r="J20" s="36">
        <f>'Picker Value Over Time'!J20/'Picker Growth'!J20</f>
        <v>997.57791062319313</v>
      </c>
      <c r="K20" s="36">
        <f>'Picker Value Over Time'!K20/'Picker Growth'!K20</f>
        <v>954.27073593740829</v>
      </c>
    </row>
    <row r="21" spans="1:11" x14ac:dyDescent="0.2">
      <c r="A21" s="35">
        <v>45809</v>
      </c>
      <c r="B21" s="36">
        <f>'Picker Value Over Time'!B21/'Picker Growth'!B21</f>
        <v>1089.8285228326229</v>
      </c>
      <c r="C21" s="36">
        <f>'Picker Value Over Time'!C21/'Picker Growth'!C21</f>
        <v>1166.8013797054598</v>
      </c>
      <c r="D21" s="36">
        <f>'Picker Value Over Time'!D21/'Picker Growth'!D21</f>
        <v>1236.4289299953302</v>
      </c>
      <c r="E21" s="36">
        <f>'Picker Value Over Time'!E21/'Picker Growth'!E21</f>
        <v>1142.0077901239833</v>
      </c>
      <c r="F21" s="36">
        <f>'Picker Value Over Time'!F21/'Picker Growth'!F21</f>
        <v>1202.4742337133</v>
      </c>
      <c r="G21" s="36">
        <f>'Picker Value Over Time'!G21/'Picker Growth'!G21</f>
        <v>1123.7789466140894</v>
      </c>
      <c r="H21" s="36">
        <f>'Picker Value Over Time'!H21/'Picker Growth'!H21</f>
        <v>1177.1755919498437</v>
      </c>
      <c r="I21" s="36">
        <f>'Picker Value Over Time'!I21/'Picker Growth'!I21</f>
        <v>1109.8140375769067</v>
      </c>
      <c r="J21" s="36">
        <f>'Picker Value Over Time'!J21/'Picker Growth'!J21</f>
        <v>1052.9989056578152</v>
      </c>
      <c r="K21" s="36">
        <f>'Picker Value Over Time'!K21/'Picker Growth'!K21</f>
        <v>1004.4955115130614</v>
      </c>
    </row>
    <row r="22" spans="1:11" x14ac:dyDescent="0.2">
      <c r="A22" s="35">
        <v>45839</v>
      </c>
      <c r="B22" s="36">
        <f>'Picker Value Over Time'!B22/'Picker Growth'!B22</f>
        <v>1152.7032453037359</v>
      </c>
      <c r="C22" s="36">
        <f>'Picker Value Over Time'!C22/'Picker Growth'!C22</f>
        <v>1239.0811111916387</v>
      </c>
      <c r="D22" s="36">
        <f>'Picker Value Over Time'!D22/'Picker Growth'!D22</f>
        <v>1317.5062368802701</v>
      </c>
      <c r="E22" s="36">
        <f>'Picker Value Over Time'!E22/'Picker Growth'!E22</f>
        <v>1211.2203834648308</v>
      </c>
      <c r="F22" s="36">
        <f>'Picker Value Over Time'!F22/'Picker Growth'!F22</f>
        <v>1279.2279082056384</v>
      </c>
      <c r="G22" s="36">
        <f>'Picker Value Over Time'!G22/'Picker Growth'!G22</f>
        <v>1190.7591487301611</v>
      </c>
      <c r="H22" s="36">
        <f>'Picker Value Over Time'!H22/'Picker Growth'!H22</f>
        <v>1250.7490664467084</v>
      </c>
      <c r="I22" s="36">
        <f>'Picker Value Over Time'!I22/'Picker Growth'!I22</f>
        <v>1175.0972162579014</v>
      </c>
      <c r="J22" s="36">
        <f>'Picker Value Over Time'!J22/'Picker Growth'!J22</f>
        <v>1111.4988448610268</v>
      </c>
      <c r="K22" s="36">
        <f>'Picker Value Over Time'!K22/'Picker Growth'!K22</f>
        <v>1057.3636963295385</v>
      </c>
    </row>
    <row r="23" spans="1:11" x14ac:dyDescent="0.2">
      <c r="A23" s="35">
        <v>45870</v>
      </c>
      <c r="B23" s="36">
        <f>'Picker Value Over Time'!B23/'Picker Growth'!B23</f>
        <v>1219.2053556097208</v>
      </c>
      <c r="C23" s="36">
        <f>'Picker Value Over Time'!C23/'Picker Growth'!C23</f>
        <v>1315.8383481681124</v>
      </c>
      <c r="D23" s="36">
        <f>'Picker Value Over Time'!D23/'Picker Growth'!D23</f>
        <v>1403.9000884789768</v>
      </c>
      <c r="E23" s="36">
        <f>'Picker Value Over Time'!E23/'Picker Growth'!E23</f>
        <v>1284.627679432396</v>
      </c>
      <c r="F23" s="36">
        <f>'Picker Value Over Time'!F23/'Picker Growth'!F23</f>
        <v>1360.8807534102536</v>
      </c>
      <c r="G23" s="36">
        <f>'Picker Value Over Time'!G23/'Picker Growth'!G23</f>
        <v>1261.7315483233494</v>
      </c>
      <c r="H23" s="36">
        <f>'Picker Value Over Time'!H23/'Picker Growth'!H23</f>
        <v>1328.9208830996279</v>
      </c>
      <c r="I23" s="36">
        <f>'Picker Value Over Time'!I23/'Picker Growth'!I23</f>
        <v>1244.2205819201311</v>
      </c>
      <c r="J23" s="36">
        <f>'Picker Value Over Time'!J23/'Picker Growth'!J23</f>
        <v>1173.2487806866395</v>
      </c>
      <c r="K23" s="36">
        <f>'Picker Value Over Time'!K23/'Picker Growth'!K23</f>
        <v>1113.0144171889879</v>
      </c>
    </row>
    <row r="24" spans="1:11" x14ac:dyDescent="0.2">
      <c r="A24" s="35">
        <v>45901</v>
      </c>
      <c r="B24" s="36">
        <f>'Picker Value Over Time'!B24/'Picker Growth'!B24</f>
        <v>1289.5441261256663</v>
      </c>
      <c r="C24" s="36">
        <f>'Picker Value Over Time'!C24/'Picker Growth'!C24</f>
        <v>1397.3504582316234</v>
      </c>
      <c r="D24" s="36">
        <f>'Picker Value Over Time'!D24/'Picker Growth'!D24</f>
        <v>1495.9591106743194</v>
      </c>
      <c r="E24" s="36">
        <f>'Picker Value Over Time'!E24/'Picker Growth'!E24</f>
        <v>1362.4839024282987</v>
      </c>
      <c r="F24" s="36">
        <f>'Picker Value Over Time'!F24/'Picker Growth'!F24</f>
        <v>1447.7454823513337</v>
      </c>
      <c r="G24" s="36">
        <f>'Picker Value Over Time'!G24/'Picker Growth'!G24</f>
        <v>1336.9340909386488</v>
      </c>
      <c r="H24" s="36">
        <f>'Picker Value Over Time'!H24/'Picker Growth'!H24</f>
        <v>1411.9784382933544</v>
      </c>
      <c r="I24" s="36">
        <f>'Picker Value Over Time'!I24/'Picker Growth'!I24</f>
        <v>1317.4100279154327</v>
      </c>
      <c r="J24" s="36">
        <f>'Picker Value Over Time'!J24/'Picker Growth'!J24</f>
        <v>1238.4292685025639</v>
      </c>
      <c r="K24" s="36">
        <f>'Picker Value Over Time'!K24/'Picker Growth'!K24</f>
        <v>1171.5941233568294</v>
      </c>
    </row>
    <row r="25" spans="1:11" x14ac:dyDescent="0.2">
      <c r="A25" s="35">
        <v>45931</v>
      </c>
      <c r="B25" s="36">
        <f>'Picker Value Over Time'!B25/'Picker Growth'!B25</f>
        <v>1363.940902632916</v>
      </c>
      <c r="C25" s="36">
        <f>'Picker Value Over Time'!C25/'Picker Growth'!C25</f>
        <v>1483.9119910424322</v>
      </c>
      <c r="D25" s="36">
        <f>'Picker Value Over Time'!D25/'Picker Growth'!D25</f>
        <v>1594.0547900627998</v>
      </c>
      <c r="E25" s="36">
        <f>'Picker Value Over Time'!E25/'Picker Growth'!E25</f>
        <v>1445.0586843936499</v>
      </c>
      <c r="F25" s="36">
        <f>'Picker Value Over Time'!F25/'Picker Growth'!F25</f>
        <v>1540.1547684588659</v>
      </c>
      <c r="G25" s="36">
        <f>'Picker Value Over Time'!G25/'Picker Growth'!G25</f>
        <v>1416.618904305853</v>
      </c>
      <c r="H25" s="36">
        <f>'Picker Value Over Time'!H25/'Picker Growth'!H25</f>
        <v>1500.2270906866888</v>
      </c>
      <c r="I25" s="36">
        <f>'Picker Value Over Time'!I25/'Picker Growth'!I25</f>
        <v>1394.9047354398699</v>
      </c>
      <c r="J25" s="36">
        <f>'Picker Value Over Time'!J25/'Picker Growth'!J25</f>
        <v>1307.230894530484</v>
      </c>
      <c r="K25" s="36">
        <f>'Picker Value Over Time'!K25/'Picker Growth'!K25</f>
        <v>1233.2569719545575</v>
      </c>
    </row>
    <row r="26" spans="1:11" x14ac:dyDescent="0.2">
      <c r="A26" s="35">
        <v>45962</v>
      </c>
      <c r="B26" s="36">
        <f>'Picker Value Over Time'!B26/'Picker Growth'!B26</f>
        <v>1442.6298008617382</v>
      </c>
      <c r="C26" s="36">
        <f>'Picker Value Over Time'!C26/'Picker Growth'!C26</f>
        <v>1575.835742699928</v>
      </c>
      <c r="D26" s="36">
        <f>'Picker Value Over Time'!D26/'Picker Growth'!D26</f>
        <v>1698.5829730177375</v>
      </c>
      <c r="E26" s="36">
        <f>'Picker Value Over Time'!E26/'Picker Growth'!E26</f>
        <v>1532.6379985993256</v>
      </c>
      <c r="F26" s="36">
        <f>'Picker Value Over Time'!F26/'Picker Growth'!F26</f>
        <v>1638.4625196370914</v>
      </c>
      <c r="G26" s="36">
        <f>'Picker Value Over Time'!G26/'Picker Growth'!G26</f>
        <v>1501.0531436353408</v>
      </c>
      <c r="H26" s="36">
        <f>'Picker Value Over Time'!H26/'Picker Growth'!H26</f>
        <v>1593.991283854607</v>
      </c>
      <c r="I26" s="36">
        <f>'Picker Value Over Time'!I26/'Picker Growth'!I26</f>
        <v>1476.957955171627</v>
      </c>
      <c r="J26" s="36">
        <f>'Picker Value Over Time'!J26/'Picker Growth'!J26</f>
        <v>1379.8548331155109</v>
      </c>
      <c r="K26" s="36">
        <f>'Picker Value Over Time'!K26/'Picker Growth'!K26</f>
        <v>1298.1652336363761</v>
      </c>
    </row>
    <row r="27" spans="1:11" x14ac:dyDescent="0.2">
      <c r="A27" s="35">
        <v>45992</v>
      </c>
      <c r="B27" s="36">
        <f>'Picker Value Over Time'!B27/'Picker Growth'!B27</f>
        <v>1525.8584432191462</v>
      </c>
      <c r="C27" s="36">
        <f>'Picker Value Over Time'!C27/'Picker Growth'!C27</f>
        <v>1673.4538860530208</v>
      </c>
      <c r="D27" s="36">
        <f>'Picker Value Over Time'!D27/'Picker Growth'!D27</f>
        <v>1809.9654630516873</v>
      </c>
      <c r="E27" s="36">
        <f>'Picker Value Over Time'!E27/'Picker Growth'!E27</f>
        <v>1625.5251500295876</v>
      </c>
      <c r="F27" s="36">
        <f>'Picker Value Over Time'!F27/'Picker Growth'!F27</f>
        <v>1743.0452336564804</v>
      </c>
      <c r="G27" s="36">
        <f>'Picker Value Over Time'!G27/'Picker Growth'!G27</f>
        <v>1590.5198872957258</v>
      </c>
      <c r="H27" s="36">
        <f>'Picker Value Over Time'!H27/'Picker Growth'!H27</f>
        <v>1693.6157390955195</v>
      </c>
      <c r="I27" s="36">
        <f>'Picker Value Over Time'!I27/'Picker Growth'!I27</f>
        <v>1563.8378348876049</v>
      </c>
      <c r="J27" s="36">
        <f>'Picker Value Over Time'!J27/'Picker Growth'!J27</f>
        <v>1456.5134349552613</v>
      </c>
      <c r="K27" s="36">
        <f>'Picker Value Over Time'!K27/'Picker Growth'!K27</f>
        <v>1366.4897196172381</v>
      </c>
    </row>
    <row r="28" spans="1:11" x14ac:dyDescent="0.2">
      <c r="A28" s="35">
        <v>46023</v>
      </c>
      <c r="B28" s="36">
        <f>'Picker Value Over Time'!B28/'Picker Growth'!B28</f>
        <v>1613.8887380202509</v>
      </c>
      <c r="C28" s="36">
        <f>'Picker Value Over Time'!C28/'Picker Growth'!C28</f>
        <v>1777.1191710297569</v>
      </c>
      <c r="D28" s="36">
        <f>'Picker Value Over Time'!D28/'Picker Growth'!D28</f>
        <v>1928.6517229239294</v>
      </c>
      <c r="E28" s="36">
        <f>'Picker Value Over Time'!E28/'Picker Growth'!E28</f>
        <v>1724.0418257889562</v>
      </c>
      <c r="F28" s="36">
        <f>'Picker Value Over Time'!F28/'Picker Growth'!F28</f>
        <v>1854.3034400600857</v>
      </c>
      <c r="G28" s="36">
        <f>'Picker Value Over Time'!G28/'Picker Growth'!G28</f>
        <v>1685.3190858762655</v>
      </c>
      <c r="H28" s="36">
        <f>'Picker Value Over Time'!H28/'Picker Growth'!H28</f>
        <v>1799.4667227889897</v>
      </c>
      <c r="I28" s="36">
        <f>'Picker Value Over Time'!I28/'Picker Growth'!I28</f>
        <v>1655.8282957633467</v>
      </c>
      <c r="J28" s="36">
        <f>'Picker Value Over Time'!J28/'Picker Growth'!J28</f>
        <v>1537.4308480083312</v>
      </c>
      <c r="K28" s="36">
        <f>'Picker Value Over Time'!K28/'Picker Growth'!K28</f>
        <v>1438.41023117604</v>
      </c>
    </row>
    <row r="29" spans="1:11" x14ac:dyDescent="0.2">
      <c r="A29" s="35">
        <v>46054</v>
      </c>
      <c r="B29" s="36">
        <f>'Picker Value Over Time'!B29/'Picker Growth'!B29</f>
        <v>1706.9977036752655</v>
      </c>
      <c r="C29" s="36">
        <f>'Picker Value Over Time'!C29/'Picker Growth'!C29</f>
        <v>1887.2061993236357</v>
      </c>
      <c r="D29" s="36">
        <f>'Picker Value Over Time'!D29/'Picker Growth'!D29</f>
        <v>2055.1206883615641</v>
      </c>
      <c r="E29" s="36">
        <f>'Picker Value Over Time'!E29/'Picker Growth'!E29</f>
        <v>1828.5292091701049</v>
      </c>
      <c r="F29" s="36">
        <f>'Picker Value Over Time'!F29/'Picker Growth'!F29</f>
        <v>1972.6632341064744</v>
      </c>
      <c r="G29" s="36">
        <f>'Picker Value Over Time'!G29/'Picker Growth'!G29</f>
        <v>1785.7685678159103</v>
      </c>
      <c r="H29" s="36">
        <f>'Picker Value Over Time'!H29/'Picker Growth'!H29</f>
        <v>1911.9333929633012</v>
      </c>
      <c r="I29" s="36">
        <f>'Picker Value Over Time'!I29/'Picker Growth'!I29</f>
        <v>1753.2299602200142</v>
      </c>
      <c r="J29" s="36">
        <f>'Picker Value Over Time'!J29/'Picker Growth'!J29</f>
        <v>1622.8436728976828</v>
      </c>
      <c r="K29" s="36">
        <f>'Picker Value Over Time'!K29/'Picker Growth'!K29</f>
        <v>1514.1160328168844</v>
      </c>
    </row>
    <row r="30" spans="1:11" x14ac:dyDescent="0.2">
      <c r="A30" s="35">
        <v>46082</v>
      </c>
      <c r="B30" s="36">
        <f>'Picker Value Over Time'!B30/'Picker Growth'!B30</f>
        <v>1805.4783404257614</v>
      </c>
      <c r="C30" s="36">
        <f>'Picker Value Over Time'!C30/'Picker Growth'!C30</f>
        <v>2004.1127780427994</v>
      </c>
      <c r="D30" s="36">
        <f>'Picker Value Over Time'!D30/'Picker Growth'!D30</f>
        <v>2189.8827007131422</v>
      </c>
      <c r="E30" s="36">
        <f>'Picker Value Over Time'!E30/'Picker Growth'!E30</f>
        <v>1939.3491612410201</v>
      </c>
      <c r="F30" s="36">
        <f>'Picker Value Over Time'!F30/'Picker Growth'!F30</f>
        <v>2098.577908623909</v>
      </c>
      <c r="G30" s="36">
        <f>'Picker Value Over Time'!G30/'Picker Growth'!G30</f>
        <v>1892.2051049705012</v>
      </c>
      <c r="H30" s="36">
        <f>'Picker Value Over Time'!H30/'Picker Growth'!H30</f>
        <v>2031.4292300235079</v>
      </c>
      <c r="I30" s="36">
        <f>'Picker Value Over Time'!I30/'Picker Growth'!I30</f>
        <v>1856.3611343506032</v>
      </c>
      <c r="J30" s="36">
        <f>'Picker Value Over Time'!J30/'Picker Growth'!J30</f>
        <v>1713.0016547253322</v>
      </c>
      <c r="K30" s="36">
        <f>'Picker Value Over Time'!K30/'Picker Growth'!K30</f>
        <v>1593.8063503335627</v>
      </c>
    </row>
    <row r="31" spans="1:11" x14ac:dyDescent="0.2">
      <c r="A31" s="35">
        <v>46113</v>
      </c>
      <c r="B31" s="36">
        <f>'Picker Value Over Time'!B31/'Picker Growth'!B31</f>
        <v>1909.6405523734015</v>
      </c>
      <c r="C31" s="36">
        <f>'Picker Value Over Time'!C31/'Picker Growth'!C31</f>
        <v>2128.2613572135924</v>
      </c>
      <c r="D31" s="36">
        <f>'Picker Value Over Time'!D31/'Picker Growth'!D31</f>
        <v>2333.4815663336758</v>
      </c>
      <c r="E31" s="36">
        <f>'Picker Value Over Time'!E31/'Picker Growth'!E31</f>
        <v>2056.8854740435063</v>
      </c>
      <c r="F31" s="36">
        <f>'Picker Value Over Time'!F31/'Picker Growth'!F31</f>
        <v>2232.5296900254352</v>
      </c>
      <c r="G31" s="36">
        <f>'Picker Value Over Time'!G31/'Picker Growth'!G31</f>
        <v>2004.9855416905975</v>
      </c>
      <c r="H31" s="36">
        <f>'Picker Value Over Time'!H31/'Picker Growth'!H31</f>
        <v>2158.3935568999768</v>
      </c>
      <c r="I31" s="36">
        <f>'Picker Value Over Time'!I31/'Picker Growth'!I31</f>
        <v>1965.558848135933</v>
      </c>
      <c r="J31" s="36">
        <f>'Picker Value Over Time'!J31/'Picker Growth'!J31</f>
        <v>1808.1684133211841</v>
      </c>
      <c r="K31" s="36">
        <f>'Picker Value Over Time'!K31/'Picker Growth'!K31</f>
        <v>1677.6908950879608</v>
      </c>
    </row>
    <row r="32" spans="1:11" x14ac:dyDescent="0.2">
      <c r="A32" s="35">
        <v>46143</v>
      </c>
      <c r="B32" s="36">
        <f>'Picker Value Over Time'!B32/'Picker Growth'!B32</f>
        <v>2019.8121227026365</v>
      </c>
      <c r="C32" s="36">
        <f>'Picker Value Over Time'!C32/'Picker Growth'!C32</f>
        <v>2260.1005563330186</v>
      </c>
      <c r="D32" s="36">
        <f>'Picker Value Over Time'!D32/'Picker Growth'!D32</f>
        <v>2486.4967510112942</v>
      </c>
      <c r="E32" s="36">
        <f>'Picker Value Over Time'!E32/'Picker Growth'!E32</f>
        <v>2181.5451997431123</v>
      </c>
      <c r="F32" s="36">
        <f>'Picker Value Over Time'!F32/'Picker Growth'!F32</f>
        <v>2375.0315851334417</v>
      </c>
      <c r="G32" s="36">
        <f>'Picker Value Over Time'!G32/'Picker Growth'!G32</f>
        <v>2124.4879911953353</v>
      </c>
      <c r="H32" s="36">
        <f>'Picker Value Over Time'!H32/'Picker Growth'!H32</f>
        <v>2293.2931542062252</v>
      </c>
      <c r="I32" s="36">
        <f>'Picker Value Over Time'!I32/'Picker Growth'!I32</f>
        <v>2081.1799568498118</v>
      </c>
      <c r="J32" s="36">
        <f>'Picker Value Over Time'!J32/'Picker Growth'!J32</f>
        <v>1908.6222140612492</v>
      </c>
      <c r="K32" s="36">
        <f>'Picker Value Over Time'!K32/'Picker Growth'!K32</f>
        <v>1765.9904158820643</v>
      </c>
    </row>
    <row r="33" spans="1:11" x14ac:dyDescent="0.2">
      <c r="A33" s="35">
        <v>46174</v>
      </c>
      <c r="B33" s="36">
        <f>'Picker Value Over Time'!B33/'Picker Growth'!B33</f>
        <v>2136.3397451662504</v>
      </c>
      <c r="C33" s="36">
        <f>'Picker Value Over Time'!C33/'Picker Growth'!C33</f>
        <v>2400.1067854863918</v>
      </c>
      <c r="D33" s="36">
        <f>'Picker Value Over Time'!D33/'Picker Growth'!D33</f>
        <v>2649.5457182907235</v>
      </c>
      <c r="E33" s="36">
        <f>'Picker Value Over Time'!E33/'Picker Growth'!E33</f>
        <v>2313.7600603336036</v>
      </c>
      <c r="F33" s="36">
        <f>'Picker Value Over Time'!F33/'Picker Growth'!F33</f>
        <v>2526.6293458866403</v>
      </c>
      <c r="G33" s="36">
        <f>'Picker Value Over Time'!G33/'Picker Growth'!G33</f>
        <v>2251.1131032533349</v>
      </c>
      <c r="H33" s="36">
        <f>'Picker Value Over Time'!H33/'Picker Growth'!H33</f>
        <v>2436.6239763441135</v>
      </c>
      <c r="I33" s="36">
        <f>'Picker Value Over Time'!I33/'Picker Growth'!I33</f>
        <v>2203.6023072527419</v>
      </c>
      <c r="J33" s="36">
        <f>'Picker Value Over Time'!J33/'Picker Growth'!J33</f>
        <v>2014.6567815090964</v>
      </c>
      <c r="K33" s="36">
        <f>'Picker Value Over Time'!K33/'Picker Growth'!K33</f>
        <v>1858.937279875857</v>
      </c>
    </row>
    <row r="34" spans="1:11" x14ac:dyDescent="0.2">
      <c r="A34" s="35">
        <v>46204</v>
      </c>
      <c r="B34" s="36">
        <f>'Picker Value Over Time'!B34/'Picker Growth'!B34</f>
        <v>2259.5901150796885</v>
      </c>
      <c r="C34" s="36">
        <f>'Picker Value Over Time'!C34/'Picker Growth'!C34</f>
        <v>2548.7859668882038</v>
      </c>
      <c r="D34" s="36">
        <f>'Picker Value Over Time'!D34/'Picker Growth'!D34</f>
        <v>2823.2864211294591</v>
      </c>
      <c r="E34" s="36">
        <f>'Picker Value Over Time'!E34/'Picker Growth'!E34</f>
        <v>2453.9879427780638</v>
      </c>
      <c r="F34" s="36">
        <f>'Picker Value Over Time'!F34/'Picker Growth'!F34</f>
        <v>2687.9035594538732</v>
      </c>
      <c r="G34" s="36">
        <f>'Picker Value Over Time'!G34/'Picker Growth'!G34</f>
        <v>2385.285407420753</v>
      </c>
      <c r="H34" s="36">
        <f>'Picker Value Over Time'!H34/'Picker Growth'!H34</f>
        <v>2588.9129748656201</v>
      </c>
      <c r="I34" s="36">
        <f>'Picker Value Over Time'!I34/'Picker Growth'!I34</f>
        <v>2333.2259723852562</v>
      </c>
      <c r="J34" s="36">
        <f>'Picker Value Over Time'!J34/'Picker Growth'!J34</f>
        <v>2126.5821582596013</v>
      </c>
      <c r="K34" s="36">
        <f>'Picker Value Over Time'!K34/'Picker Growth'!K34</f>
        <v>1956.7760840798499</v>
      </c>
    </row>
    <row r="35" spans="1:11" x14ac:dyDescent="0.2">
      <c r="A35" s="35">
        <v>46235</v>
      </c>
      <c r="B35" s="36">
        <f>'Picker Value Over Time'!B35/'Picker Growth'!B35</f>
        <v>2389.9510832573624</v>
      </c>
      <c r="C35" s="36">
        <f>'Picker Value Over Time'!C35/'Picker Growth'!C35</f>
        <v>2706.6753630671196</v>
      </c>
      <c r="D35" s="36">
        <f>'Picker Value Over Time'!D35/'Picker Growth'!D35</f>
        <v>3008.4199569412272</v>
      </c>
      <c r="E35" s="36">
        <f>'Picker Value Over Time'!E35/'Picker Growth'!E35</f>
        <v>2602.7144847646127</v>
      </c>
      <c r="F35" s="36">
        <f>'Picker Value Over Time'!F35/'Picker Growth'!F35</f>
        <v>2859.4718717594396</v>
      </c>
      <c r="G35" s="36">
        <f>'Picker Value Over Time'!G35/'Picker Growth'!G35</f>
        <v>2527.4547363398706</v>
      </c>
      <c r="H35" s="36">
        <f>'Picker Value Over Time'!H35/'Picker Growth'!H35</f>
        <v>2750.7200357947213</v>
      </c>
      <c r="I35" s="36">
        <f>'Picker Value Over Time'!I35/'Picker Growth'!I35</f>
        <v>2470.4745589961531</v>
      </c>
      <c r="J35" s="36">
        <f>'Picker Value Over Time'!J35/'Picker Growth'!J35</f>
        <v>2244.7256114962452</v>
      </c>
      <c r="K35" s="36">
        <f>'Picker Value Over Time'!K35/'Picker Growth'!K35</f>
        <v>2059.7642990314207</v>
      </c>
    </row>
    <row r="36" spans="1:11" x14ac:dyDescent="0.2">
      <c r="A36" s="35">
        <v>46266</v>
      </c>
      <c r="B36" s="36">
        <f>'Picker Value Over Time'!B36/'Picker Growth'!B36</f>
        <v>2527.83287652221</v>
      </c>
      <c r="C36" s="36">
        <f>'Picker Value Over Time'!C36/'Picker Growth'!C36</f>
        <v>2874.3455183013657</v>
      </c>
      <c r="D36" s="36">
        <f>'Picker Value Over Time'!D36/'Picker Growth'!D36</f>
        <v>3205.6933967406521</v>
      </c>
      <c r="E36" s="36">
        <f>'Picker Value Over Time'!E36/'Picker Growth'!E36</f>
        <v>2760.4547565685289</v>
      </c>
      <c r="F36" s="36">
        <f>'Picker Value Over Time'!F36/'Picker Growth'!F36</f>
        <v>3041.9913529355749</v>
      </c>
      <c r="G36" s="36">
        <f>'Picker Value Over Time'!G36/'Picker Growth'!G36</f>
        <v>2678.0977338700618</v>
      </c>
      <c r="H36" s="36">
        <f>'Picker Value Over Time'!H36/'Picker Growth'!H36</f>
        <v>2922.6400380318905</v>
      </c>
      <c r="I36" s="36">
        <f>'Picker Value Over Time'!I36/'Picker Growth'!I36</f>
        <v>2615.7965918782802</v>
      </c>
      <c r="J36" s="36">
        <f>'Picker Value Over Time'!J36/'Picker Growth'!J36</f>
        <v>2369.4325899127039</v>
      </c>
      <c r="K36" s="36">
        <f>'Picker Value Over Time'!K36/'Picker Growth'!K36</f>
        <v>2168.1729463488641</v>
      </c>
    </row>
    <row r="37" spans="1:11" x14ac:dyDescent="0.2">
      <c r="A37" s="35">
        <v>46296</v>
      </c>
      <c r="B37" s="36">
        <f>'Picker Value Over Time'!B37/'Picker Growth'!B37</f>
        <v>2673.6693886292605</v>
      </c>
      <c r="C37" s="36">
        <f>'Picker Value Over Time'!C37/'Picker Growth'!C37</f>
        <v>3052.4023203200345</v>
      </c>
      <c r="D37" s="36">
        <f>'Picker Value Over Time'!D37/'Picker Growth'!D37</f>
        <v>3415.9027998056126</v>
      </c>
      <c r="E37" s="36">
        <f>'Picker Value Over Time'!E37/'Picker Growth'!E37</f>
        <v>2927.755044845409</v>
      </c>
      <c r="F37" s="36">
        <f>'Picker Value Over Time'!F37/'Picker Growth'!F37</f>
        <v>3236.1610137612497</v>
      </c>
      <c r="G37" s="36">
        <f>'Picker Value Over Time'!G37/'Picker Growth'!G37</f>
        <v>2837.7194531073501</v>
      </c>
      <c r="H37" s="36">
        <f>'Picker Value Over Time'!H37/'Picker Growth'!H37</f>
        <v>3105.305040408884</v>
      </c>
      <c r="I37" s="36">
        <f>'Picker Value Over Time'!I37/'Picker Growth'!I37</f>
        <v>2769.6669796358265</v>
      </c>
      <c r="J37" s="36">
        <f>'Picker Value Over Time'!J37/'Picker Growth'!J37</f>
        <v>2501.0677337967422</v>
      </c>
      <c r="K37" s="36">
        <f>'Picker Value Over Time'!K37/'Picker Growth'!K37</f>
        <v>2282.2873119461728</v>
      </c>
    </row>
    <row r="38" spans="1:11" x14ac:dyDescent="0.2">
      <c r="A38" s="35">
        <v>46327</v>
      </c>
      <c r="B38" s="36">
        <f>'Picker Value Over Time'!B38/'Picker Growth'!B38</f>
        <v>2827.9195456655639</v>
      </c>
      <c r="C38" s="36">
        <f>'Picker Value Over Time'!C38/'Picker Growth'!C38</f>
        <v>3241.4891897203902</v>
      </c>
      <c r="D38" s="36">
        <f>'Picker Value Over Time'!D38/'Picker Growth'!D38</f>
        <v>3639.8964260223752</v>
      </c>
      <c r="E38" s="36">
        <f>'Picker Value Over Time'!E38/'Picker Growth'!E38</f>
        <v>3105.1947445330093</v>
      </c>
      <c r="F38" s="36">
        <f>'Picker Value Over Time'!F38/'Picker Growth'!F38</f>
        <v>3442.7244827247341</v>
      </c>
      <c r="G38" s="36">
        <f>'Picker Value Over Time'!G38/'Picker Growth'!G38</f>
        <v>3006.8550496501725</v>
      </c>
      <c r="H38" s="36">
        <f>'Picker Value Over Time'!H38/'Picker Growth'!H38</f>
        <v>3299.3866054344385</v>
      </c>
      <c r="I38" s="36">
        <f>'Picker Value Over Time'!I38/'Picker Growth'!I38</f>
        <v>2932.5885666732279</v>
      </c>
      <c r="J38" s="36">
        <f>'Picker Value Over Time'!J38/'Picker Growth'!J38</f>
        <v>2640.0159412298945</v>
      </c>
      <c r="K38" s="36">
        <f>'Picker Value Over Time'!K38/'Picker Growth'!K38</f>
        <v>2402.4076967854453</v>
      </c>
    </row>
    <row r="39" spans="1:11" x14ac:dyDescent="0.2">
      <c r="A39" s="35">
        <v>46357</v>
      </c>
      <c r="B39" s="36">
        <f>'Picker Value Over Time'!B39/'Picker Growth'!B39</f>
        <v>2991.0687502231926</v>
      </c>
      <c r="C39" s="36">
        <f>'Picker Value Over Time'!C39/'Picker Growth'!C39</f>
        <v>3442.2894050128043</v>
      </c>
      <c r="D39" s="36">
        <f>'Picker Value Over Time'!D39/'Picker Growth'!D39</f>
        <v>3878.5781588763011</v>
      </c>
      <c r="E39" s="36">
        <f>'Picker Value Over Time'!E39/'Picker Growth'!E39</f>
        <v>3293.3883654137971</v>
      </c>
      <c r="F39" s="36">
        <f>'Picker Value Over Time'!F39/'Picker Growth'!F39</f>
        <v>3662.472853962483</v>
      </c>
      <c r="G39" s="36">
        <f>'Picker Value Over Time'!G39/'Picker Growth'!G39</f>
        <v>3186.0715757882626</v>
      </c>
      <c r="H39" s="36">
        <f>'Picker Value Over Time'!H39/'Picker Growth'!H39</f>
        <v>3505.5982682740901</v>
      </c>
      <c r="I39" s="36">
        <f>'Picker Value Over Time'!I39/'Picker Growth'!I39</f>
        <v>3105.0937764775354</v>
      </c>
      <c r="J39" s="36">
        <f>'Picker Value Over Time'!J39/'Picker Growth'!J39</f>
        <v>2786.6834935204442</v>
      </c>
      <c r="K39" s="36">
        <f>'Picker Value Over Time'!K39/'Picker Growth'!K39</f>
        <v>2528.8502071425742</v>
      </c>
    </row>
    <row r="40" spans="1:11" x14ac:dyDescent="0.2">
      <c r="A40" s="35">
        <v>46388</v>
      </c>
      <c r="B40" s="36">
        <f>'Picker Value Over Time'!B40/'Picker Growth'!B40</f>
        <v>3163.630408889916</v>
      </c>
      <c r="C40" s="36">
        <f>'Picker Value Over Time'!C40/'Picker Growth'!C40</f>
        <v>3655.5285716950134</v>
      </c>
      <c r="D40" s="36">
        <f>'Picker Value Over Time'!D40/'Picker Growth'!D40</f>
        <v>4132.911152900977</v>
      </c>
      <c r="E40" s="36">
        <f>'Picker Value Over Time'!E40/'Picker Growth'!E40</f>
        <v>3492.9876602873605</v>
      </c>
      <c r="F40" s="36">
        <f>'Picker Value Over Time'!F40/'Picker Growth'!F40</f>
        <v>3896.2477169813656</v>
      </c>
      <c r="G40" s="36">
        <f>'Picker Value Over Time'!G40/'Picker Growth'!G40</f>
        <v>3375.9698816299469</v>
      </c>
      <c r="H40" s="36">
        <f>'Picker Value Over Time'!H40/'Picker Growth'!H40</f>
        <v>3724.6981600412209</v>
      </c>
      <c r="I40" s="36">
        <f>'Picker Value Over Time'!I40/'Picker Growth'!I40</f>
        <v>3287.746351564449</v>
      </c>
      <c r="J40" s="36">
        <f>'Picker Value Over Time'!J40/'Picker Growth'!J40</f>
        <v>2941.4992431604683</v>
      </c>
      <c r="K40" s="36">
        <f>'Picker Value Over Time'!K40/'Picker Growth'!K40</f>
        <v>2661.947586465868</v>
      </c>
    </row>
    <row r="41" spans="1:11" x14ac:dyDescent="0.2">
      <c r="A41" s="35">
        <v>46419</v>
      </c>
      <c r="B41" s="36">
        <f>'Picker Value Over Time'!B41/'Picker Growth'!B41</f>
        <v>3346.1475478643338</v>
      </c>
      <c r="C41" s="36">
        <f>'Picker Value Over Time'!C41/'Picker Growth'!C41</f>
        <v>3881.9772442778908</v>
      </c>
      <c r="D41" s="36">
        <f>'Picker Value Over Time'!D41/'Picker Growth'!D41</f>
        <v>4403.9217203043199</v>
      </c>
      <c r="E41" s="36">
        <f>'Picker Value Over Time'!E41/'Picker Growth'!E41</f>
        <v>3704.6838821229571</v>
      </c>
      <c r="F41" s="36">
        <f>'Picker Value Over Time'!F41/'Picker Growth'!F41</f>
        <v>4144.9443797674103</v>
      </c>
      <c r="G41" s="36">
        <f>'Picker Value Over Time'!G41/'Picker Growth'!G41</f>
        <v>3577.1866295416658</v>
      </c>
      <c r="H41" s="36">
        <f>'Picker Value Over Time'!H41/'Picker Growth'!H41</f>
        <v>3957.4917950437966</v>
      </c>
      <c r="I41" s="36">
        <f>'Picker Value Over Time'!I41/'Picker Growth'!I41</f>
        <v>3481.1431957741233</v>
      </c>
      <c r="J41" s="36">
        <f>'Picker Value Over Time'!J41/'Picker Growth'!J41</f>
        <v>3104.915867780494</v>
      </c>
      <c r="K41" s="36">
        <f>'Picker Value Over Time'!K41/'Picker Growth'!K41</f>
        <v>2802.0500910167029</v>
      </c>
    </row>
    <row r="42" spans="1:11" x14ac:dyDescent="0.2">
      <c r="A42" s="35">
        <v>46447</v>
      </c>
      <c r="B42" s="36">
        <f>'Picker Value Over Time'!B42/'Picker Growth'!B42</f>
        <v>3539.1945217795842</v>
      </c>
      <c r="C42" s="36">
        <f>'Picker Value Over Time'!C42/'Picker Growth'!C42</f>
        <v>4122.4537107375836</v>
      </c>
      <c r="D42" s="36">
        <f>'Picker Value Over Time'!D42/'Picker Growth'!D42</f>
        <v>4692.7034724554223</v>
      </c>
      <c r="E42" s="36">
        <f>'Picker Value Over Time'!E42/'Picker Growth'!E42</f>
        <v>3929.2101780091971</v>
      </c>
      <c r="F42" s="36">
        <f>'Picker Value Over Time'!F42/'Picker Growth'!F42</f>
        <v>4409.5152976249046</v>
      </c>
      <c r="G42" s="36">
        <f>'Picker Value Over Time'!G42/'Picker Growth'!G42</f>
        <v>3790.396428653421</v>
      </c>
      <c r="H42" s="36">
        <f>'Picker Value Over Time'!H42/'Picker Growth'!H42</f>
        <v>4204.8350322340339</v>
      </c>
      <c r="I42" s="36">
        <f>'Picker Value Over Time'!I42/'Picker Growth'!I42</f>
        <v>3685.9163249373073</v>
      </c>
      <c r="J42" s="36">
        <f>'Picker Value Over Time'!J42/'Picker Growth'!J42</f>
        <v>3277.4111937682987</v>
      </c>
      <c r="K42" s="36">
        <f>'Picker Value Over Time'!K42/'Picker Growth'!K42</f>
        <v>2949.5264115965297</v>
      </c>
    </row>
    <row r="43" spans="1:11" x14ac:dyDescent="0.2">
      <c r="A43" s="35">
        <v>46478</v>
      </c>
      <c r="B43" s="36">
        <f>'Picker Value Over Time'!B43/'Picker Growth'!B43</f>
        <v>3743.3788211130209</v>
      </c>
      <c r="C43" s="36">
        <f>'Picker Value Over Time'!C43/'Picker Growth'!C43</f>
        <v>4377.8269494558417</v>
      </c>
      <c r="D43" s="36">
        <f>'Picker Value Over Time'!D43/'Picker Growth'!D43</f>
        <v>5000.4217329443036</v>
      </c>
      <c r="E43" s="36">
        <f>'Picker Value Over Time'!E43/'Picker Growth'!E43</f>
        <v>4167.344128191573</v>
      </c>
      <c r="F43" s="36">
        <f>'Picker Value Over Time'!F43/'Picker Growth'!F43</f>
        <v>4690.9737208775587</v>
      </c>
      <c r="G43" s="36">
        <f>'Picker Value Over Time'!G43/'Picker Growth'!G43</f>
        <v>4016.3140965864063</v>
      </c>
      <c r="H43" s="36">
        <f>'Picker Value Over Time'!H43/'Picker Growth'!H43</f>
        <v>4467.6372217486605</v>
      </c>
      <c r="I43" s="36">
        <f>'Picker Value Over Time'!I43/'Picker Growth'!I43</f>
        <v>3902.7349322865603</v>
      </c>
      <c r="J43" s="36">
        <f>'Picker Value Over Time'!J43/'Picker Growth'!J43</f>
        <v>3459.4895934220922</v>
      </c>
      <c r="K43" s="36">
        <f>'Picker Value Over Time'!K43/'Picker Growth'!K43</f>
        <v>3104.7646437858207</v>
      </c>
    </row>
    <row r="44" spans="1:11" x14ac:dyDescent="0.2">
      <c r="A44" s="35">
        <v>46508</v>
      </c>
      <c r="B44" s="36">
        <f>'Picker Value Over Time'!B44/'Picker Growth'!B44</f>
        <v>3959.3429838695415</v>
      </c>
      <c r="C44" s="36">
        <f>'Picker Value Over Time'!C44/'Picker Growth'!C44</f>
        <v>4649.0197693336377</v>
      </c>
      <c r="D44" s="36">
        <f>'Picker Value Over Time'!D44/'Picker Growth'!D44</f>
        <v>5328.3182400226196</v>
      </c>
      <c r="E44" s="36">
        <f>'Picker Value Over Time'!E44/'Picker Growth'!E44</f>
        <v>4419.9104389910617</v>
      </c>
      <c r="F44" s="36">
        <f>'Picker Value Over Time'!F44/'Picker Growth'!F44</f>
        <v>4990.3975754016592</v>
      </c>
      <c r="G44" s="36">
        <f>'Picker Value Over Time'!G44/'Picker Growth'!G44</f>
        <v>4255.6970559855963</v>
      </c>
      <c r="H44" s="36">
        <f>'Picker Value Over Time'!H44/'Picker Growth'!H44</f>
        <v>4746.8645481079529</v>
      </c>
      <c r="I44" s="36">
        <f>'Picker Value Over Time'!I44/'Picker Growth'!I44</f>
        <v>4132.3075753622406</v>
      </c>
      <c r="J44" s="36">
        <f>'Picker Value Over Time'!J44/'Picker Growth'!J44</f>
        <v>3651.6834597233192</v>
      </c>
      <c r="K44" s="36">
        <f>'Picker Value Over Time'!K44/'Picker Growth'!K44</f>
        <v>3268.1733092482327</v>
      </c>
    </row>
    <row r="45" spans="1:11" x14ac:dyDescent="0.2">
      <c r="A45" s="35">
        <v>46539</v>
      </c>
      <c r="B45" s="36">
        <f>'Picker Value Over Time'!B45/'Picker Growth'!B45</f>
        <v>4187.7666175543227</v>
      </c>
      <c r="C45" s="36">
        <f>'Picker Value Over Time'!C45/'Picker Growth'!C45</f>
        <v>4937.0121444251008</v>
      </c>
      <c r="D45" s="36">
        <f>'Picker Value Over Time'!D45/'Picker Growth'!D45</f>
        <v>5677.7161574011525</v>
      </c>
      <c r="E45" s="36">
        <f>'Picker Value Over Time'!E45/'Picker Growth'!E45</f>
        <v>4687.7837989299132</v>
      </c>
      <c r="F45" s="36">
        <f>'Picker Value Over Time'!F45/'Picker Growth'!F45</f>
        <v>5308.9335908528292</v>
      </c>
      <c r="G45" s="36">
        <f>'Picker Value Over Time'!G45/'Picker Growth'!G45</f>
        <v>4509.3478738920221</v>
      </c>
      <c r="H45" s="36">
        <f>'Picker Value Over Time'!H45/'Picker Growth'!H45</f>
        <v>5043.5435823646985</v>
      </c>
      <c r="I45" s="36">
        <f>'Picker Value Over Time'!I45/'Picker Growth'!I45</f>
        <v>4375.3844915600203</v>
      </c>
      <c r="J45" s="36">
        <f>'Picker Value Over Time'!J45/'Picker Growth'!J45</f>
        <v>3854.5547630412811</v>
      </c>
      <c r="K45" s="36">
        <f>'Picker Value Over Time'!K45/'Picker Growth'!K45</f>
        <v>3440.1824307876136</v>
      </c>
    </row>
    <row r="46" spans="1:11" x14ac:dyDescent="0.2">
      <c r="A46" s="35">
        <v>46569</v>
      </c>
      <c r="B46" s="36">
        <f>'Picker Value Over Time'!B46/'Picker Growth'!B46</f>
        <v>4429.3685377978418</v>
      </c>
      <c r="C46" s="36">
        <f>'Picker Value Over Time'!C46/'Picker Growth'!C46</f>
        <v>5242.8447551417003</v>
      </c>
      <c r="D46" s="36">
        <f>'Picker Value Over Time'!D46/'Picker Growth'!D46</f>
        <v>6050.0254136241792</v>
      </c>
      <c r="E46" s="36">
        <f>'Picker Value Over Time'!E46/'Picker Growth'!E46</f>
        <v>4971.8919079559682</v>
      </c>
      <c r="F46" s="36">
        <f>'Picker Value Over Time'!F46/'Picker Growth'!F46</f>
        <v>5647.801692396627</v>
      </c>
      <c r="G46" s="36">
        <f>'Picker Value Over Time'!G46/'Picker Growth'!G46</f>
        <v>4778.1169524683692</v>
      </c>
      <c r="H46" s="36">
        <f>'Picker Value Over Time'!H46/'Picker Growth'!H46</f>
        <v>5358.7650562624913</v>
      </c>
      <c r="I46" s="36">
        <f>'Picker Value Over Time'!I46/'Picker Growth'!I46</f>
        <v>4632.7600498870806</v>
      </c>
      <c r="J46" s="36">
        <f>'Picker Value Over Time'!J46/'Picker Growth'!J46</f>
        <v>4068.6966943213515</v>
      </c>
      <c r="K46" s="36">
        <f>'Picker Value Over Time'!K46/'Picker Growth'!K46</f>
        <v>3621.2446639869613</v>
      </c>
    </row>
    <row r="47" spans="1:11" x14ac:dyDescent="0.2">
      <c r="A47" s="35">
        <v>46600</v>
      </c>
      <c r="B47" s="36">
        <f>'Picker Value Over Time'!B47/'Picker Growth'!B47</f>
        <v>4684.9090303631028</v>
      </c>
      <c r="C47" s="36">
        <f>'Picker Value Over Time'!C47/'Picker Growth'!C47</f>
        <v>5567.6227488230452</v>
      </c>
      <c r="D47" s="36">
        <f>'Picker Value Over Time'!D47/'Picker Growth'!D47</f>
        <v>6446.748391566749</v>
      </c>
      <c r="E47" s="36">
        <f>'Picker Value Over Time'!E47/'Picker Growth'!E47</f>
        <v>5273.218690256329</v>
      </c>
      <c r="F47" s="36">
        <f>'Picker Value Over Time'!F47/'Picker Growth'!F47</f>
        <v>6008.2996727623704</v>
      </c>
      <c r="G47" s="36">
        <f>'Picker Value Over Time'!G47/'Picker Growth'!G47</f>
        <v>5062.9053800989332</v>
      </c>
      <c r="H47" s="36">
        <f>'Picker Value Over Time'!H47/'Picker Growth'!H47</f>
        <v>5693.6878722788979</v>
      </c>
      <c r="I47" s="36">
        <f>'Picker Value Over Time'!I47/'Picker Growth'!I47</f>
        <v>4905.275346939261</v>
      </c>
      <c r="J47" s="36">
        <f>'Picker Value Over Time'!J47/'Picker Growth'!J47</f>
        <v>4294.7353995614267</v>
      </c>
      <c r="K47" s="36">
        <f>'Picker Value Over Time'!K47/'Picker Growth'!K47</f>
        <v>3811.836488407328</v>
      </c>
    </row>
    <row r="48" spans="1:11" x14ac:dyDescent="0.2">
      <c r="A48" s="35">
        <v>46631</v>
      </c>
      <c r="B48" s="36">
        <f>'Picker Value Over Time'!B48/'Picker Growth'!B48</f>
        <v>4955.1922436532832</v>
      </c>
      <c r="C48" s="36">
        <f>'Picker Value Over Time'!C48/'Picker Growth'!C48</f>
        <v>5912.5197332634107</v>
      </c>
      <c r="D48" s="36">
        <f>'Picker Value Over Time'!D48/'Picker Growth'!D48</f>
        <v>6869.4859910137484</v>
      </c>
      <c r="E48" s="36">
        <f>'Picker Value Over Time'!E48/'Picker Growth'!E48</f>
        <v>5592.8077017870155</v>
      </c>
      <c r="F48" s="36">
        <f>'Picker Value Over Time'!F48/'Picker Growth'!F48</f>
        <v>6391.8081625131608</v>
      </c>
      <c r="G48" s="36">
        <f>'Picker Value Over Time'!G48/'Picker Growth'!G48</f>
        <v>5364.667952422712</v>
      </c>
      <c r="H48" s="36">
        <f>'Picker Value Over Time'!H48/'Picker Growth'!H48</f>
        <v>6049.5433642963289</v>
      </c>
      <c r="I48" s="36">
        <f>'Picker Value Over Time'!I48/'Picker Growth'!I48</f>
        <v>5193.820955582747</v>
      </c>
      <c r="J48" s="36">
        <f>'Picker Value Over Time'!J48/'Picker Growth'!J48</f>
        <v>4533.331810648172</v>
      </c>
      <c r="K48" s="36">
        <f>'Picker Value Over Time'!K48/'Picker Growth'!K48</f>
        <v>4012.4594614813977</v>
      </c>
    </row>
    <row r="49" spans="1:11" x14ac:dyDescent="0.2">
      <c r="A49" s="35">
        <v>46661</v>
      </c>
      <c r="B49" s="36">
        <f>'Picker Value Over Time'!B49/'Picker Growth'!B49</f>
        <v>5241.0687192486648</v>
      </c>
      <c r="C49" s="36">
        <f>'Picker Value Over Time'!C49/'Picker Growth'!C49</f>
        <v>6278.7820176248624</v>
      </c>
      <c r="D49" s="36">
        <f>'Picker Value Over Time'!D49/'Picker Growth'!D49</f>
        <v>7319.9440887851424</v>
      </c>
      <c r="E49" s="36">
        <f>'Picker Value Over Time'!E49/'Picker Growth'!E49</f>
        <v>5931.7657443195612</v>
      </c>
      <c r="F49" s="36">
        <f>'Picker Value Over Time'!F49/'Picker Growth'!F49</f>
        <v>6799.7959175671922</v>
      </c>
      <c r="G49" s="36">
        <f>'Picker Value Over Time'!G49/'Picker Growth'!G49</f>
        <v>5684.4163734280392</v>
      </c>
      <c r="H49" s="36">
        <f>'Picker Value Over Time'!H49/'Picker Growth'!H49</f>
        <v>6427.6398245648488</v>
      </c>
      <c r="I49" s="36">
        <f>'Picker Value Over Time'!I49/'Picker Growth'!I49</f>
        <v>5499.3398353229095</v>
      </c>
      <c r="J49" s="36">
        <f>'Picker Value Over Time'!J49/'Picker Growth'!J49</f>
        <v>4785.1835779064031</v>
      </c>
      <c r="K49" s="36">
        <f>'Picker Value Over Time'!K49/'Picker Growth'!K49</f>
        <v>4223.6415384014717</v>
      </c>
    </row>
    <row r="50" spans="1:11" x14ac:dyDescent="0.2">
      <c r="A50" s="35">
        <v>46692</v>
      </c>
      <c r="B50" s="36">
        <f>'Picker Value Over Time'!B50/'Picker Growth'!B50</f>
        <v>5543.4380684360876</v>
      </c>
      <c r="C50" s="36">
        <f>'Picker Value Over Time'!C50/'Picker Growth'!C50</f>
        <v>6667.7331160618005</v>
      </c>
      <c r="D50" s="36">
        <f>'Picker Value Over Time'!D50/'Picker Growth'!D50</f>
        <v>7799.9404224759701</v>
      </c>
      <c r="E50" s="36">
        <f>'Picker Value Over Time'!E50/'Picker Growth'!E50</f>
        <v>6291.266698520747</v>
      </c>
      <c r="F50" s="36">
        <f>'Picker Value Over Time'!F50/'Picker Growth'!F50</f>
        <v>7233.8254442204179</v>
      </c>
      <c r="G50" s="36">
        <f>'Picker Value Over Time'!G50/'Picker Growth'!G50</f>
        <v>6023.2226473409673</v>
      </c>
      <c r="H50" s="36">
        <f>'Picker Value Over Time'!H50/'Picker Growth'!H50</f>
        <v>6829.3673136001516</v>
      </c>
      <c r="I50" s="36">
        <f>'Picker Value Over Time'!I50/'Picker Growth'!I50</f>
        <v>5822.8304138713174</v>
      </c>
      <c r="J50" s="36">
        <f>'Picker Value Over Time'!J50/'Picker Growth'!J50</f>
        <v>5051.0271100123155</v>
      </c>
      <c r="K50" s="36">
        <f>'Picker Value Over Time'!K50/'Picker Growth'!K50</f>
        <v>4445.9384614752335</v>
      </c>
    </row>
    <row r="51" spans="1:11" x14ac:dyDescent="0.2">
      <c r="A51" s="35">
        <v>46722</v>
      </c>
      <c r="B51" s="36">
        <f>'Picker Value Over Time'!B51/'Picker Growth'!B51</f>
        <v>5863.2518031535556</v>
      </c>
      <c r="C51" s="36">
        <f>'Picker Value Over Time'!C51/'Picker Growth'!C51</f>
        <v>7080.7785303311148</v>
      </c>
      <c r="D51" s="36">
        <f>'Picker Value Over Time'!D51/'Picker Growth'!D51</f>
        <v>8311.4119255891492</v>
      </c>
      <c r="E51" s="36">
        <f>'Picker Value Over Time'!E51/'Picker Growth'!E51</f>
        <v>6672.5555893401852</v>
      </c>
      <c r="F51" s="36">
        <f>'Picker Value Over Time'!F51/'Picker Growth'!F51</f>
        <v>7695.5589832132118</v>
      </c>
      <c r="G51" s="36">
        <f>'Picker Value Over Time'!G51/'Picker Growth'!G51</f>
        <v>6382.2226726791732</v>
      </c>
      <c r="H51" s="36">
        <f>'Picker Value Over Time'!H51/'Picker Growth'!H51</f>
        <v>7256.2027707001607</v>
      </c>
      <c r="I51" s="36">
        <f>'Picker Value Over Time'!I51/'Picker Growth'!I51</f>
        <v>6165.349849981395</v>
      </c>
      <c r="J51" s="36">
        <f>'Picker Value Over Time'!J51/'Picker Growth'!J51</f>
        <v>5331.6397272352215</v>
      </c>
      <c r="K51" s="36">
        <f>'Picker Value Over Time'!K51/'Picker Growth'!K51</f>
        <v>4679.9352226055098</v>
      </c>
    </row>
    <row r="52" spans="1:11" x14ac:dyDescent="0.2">
      <c r="A52" s="35">
        <v>46753</v>
      </c>
      <c r="B52" s="36">
        <f>'Picker Value Over Time'!B52/'Picker Growth'!B52</f>
        <v>6201.516330258567</v>
      </c>
      <c r="C52" s="36">
        <f>'Picker Value Over Time'!C52/'Picker Growth'!C52</f>
        <v>7519.4108286702121</v>
      </c>
      <c r="D52" s="36">
        <f>'Picker Value Over Time'!D52/'Picker Growth'!D52</f>
        <v>8856.422543660572</v>
      </c>
      <c r="E52" s="36">
        <f>'Picker Value Over Time'!E52/'Picker Growth'!E52</f>
        <v>7076.952897785045</v>
      </c>
      <c r="F52" s="36">
        <f>'Picker Value Over Time'!F52/'Picker Growth'!F52</f>
        <v>8186.7648757587358</v>
      </c>
      <c r="G52" s="36">
        <f>'Picker Value Over Time'!G52/'Picker Growth'!G52</f>
        <v>6762.6200505209763</v>
      </c>
      <c r="H52" s="36">
        <f>'Picker Value Over Time'!H52/'Picker Growth'!H52</f>
        <v>7709.7154438689204</v>
      </c>
      <c r="I52" s="36">
        <f>'Picker Value Over Time'!I52/'Picker Growth'!I52</f>
        <v>6528.0174882155943</v>
      </c>
      <c r="J52" s="36">
        <f>'Picker Value Over Time'!J52/'Picker Growth'!J52</f>
        <v>5627.841934303844</v>
      </c>
      <c r="K52" s="36">
        <f>'Picker Value Over Time'!K52/'Picker Growth'!K52</f>
        <v>4926.2476027426419</v>
      </c>
    </row>
    <row r="53" spans="1:11" x14ac:dyDescent="0.2">
      <c r="A53" s="35">
        <v>46784</v>
      </c>
      <c r="B53" s="36">
        <f>'Picker Value Over Time'!B53/'Picker Growth'!B53</f>
        <v>6559.2961185427157</v>
      </c>
      <c r="C53" s="36">
        <f>'Picker Value Over Time'!C53/'Picker Growth'!C53</f>
        <v>7985.2150392958001</v>
      </c>
      <c r="D53" s="36">
        <f>'Picker Value Over Time'!D53/'Picker Growth'!D53</f>
        <v>9437.171562917003</v>
      </c>
      <c r="E53" s="36">
        <f>'Picker Value Over Time'!E53/'Picker Growth'!E53</f>
        <v>7505.8591340144403</v>
      </c>
      <c r="F53" s="36">
        <f>'Picker Value Over Time'!F53/'Picker Growth'!F53</f>
        <v>8709.3243359135504</v>
      </c>
      <c r="G53" s="36">
        <f>'Picker Value Over Time'!G53/'Picker Growth'!G53</f>
        <v>7165.690119757327</v>
      </c>
      <c r="H53" s="36">
        <f>'Picker Value Over Time'!H53/'Picker Growth'!H53</f>
        <v>8191.5726591107286</v>
      </c>
      <c r="I53" s="36">
        <f>'Picker Value Over Time'!I53/'Picker Growth'!I53</f>
        <v>6912.0185169341585</v>
      </c>
      <c r="J53" s="36">
        <f>'Picker Value Over Time'!J53/'Picker Growth'!J53</f>
        <v>5940.4998195429453</v>
      </c>
      <c r="K53" s="36">
        <f>'Picker Value Over Time'!K53/'Picker Growth'!K53</f>
        <v>5185.5237923606755</v>
      </c>
    </row>
    <row r="54" spans="1:11" x14ac:dyDescent="0.2">
      <c r="A54" s="35">
        <v>46813</v>
      </c>
      <c r="B54" s="36">
        <f>'Picker Value Over Time'!B54/'Picker Growth'!B54</f>
        <v>6937.7170484586413</v>
      </c>
      <c r="C54" s="36">
        <f>'Picker Value Over Time'!C54/'Picker Growth'!C54</f>
        <v>8479.874378013239</v>
      </c>
      <c r="D54" s="36">
        <f>'Picker Value Over Time'!D54/'Picker Growth'!D54</f>
        <v>10056.002485075494</v>
      </c>
      <c r="E54" s="36">
        <f>'Picker Value Over Time'!E54/'Picker Growth'!E54</f>
        <v>7960.7596875910722</v>
      </c>
      <c r="F54" s="36">
        <f>'Picker Value Over Time'!F54/'Picker Growth'!F54</f>
        <v>9265.2386552271801</v>
      </c>
      <c r="G54" s="36">
        <f>'Picker Value Over Time'!G54/'Picker Growth'!G54</f>
        <v>7592.784232855447</v>
      </c>
      <c r="H54" s="36">
        <f>'Picker Value Over Time'!H54/'Picker Growth'!H54</f>
        <v>8703.5459503051479</v>
      </c>
      <c r="I54" s="36">
        <f>'Picker Value Over Time'!I54/'Picker Growth'!I54</f>
        <v>7318.6078414596968</v>
      </c>
      <c r="J54" s="36">
        <f>'Picker Value Over Time'!J54/'Picker Growth'!J54</f>
        <v>6270.5275872953307</v>
      </c>
      <c r="K54" s="36">
        <f>'Picker Value Over Time'!K54/'Picker Growth'!K54</f>
        <v>5458.4460972217639</v>
      </c>
    </row>
    <row r="55" spans="1:11" x14ac:dyDescent="0.2">
      <c r="A55" s="35">
        <v>46844</v>
      </c>
      <c r="B55" s="36">
        <f>'Picker Value Over Time'!B55/'Picker Growth'!B55</f>
        <v>7337.9699551004869</v>
      </c>
      <c r="C55" s="36">
        <f>'Picker Value Over Time'!C55/'Picker Growth'!C55</f>
        <v>9005.1763306335288</v>
      </c>
      <c r="D55" s="36">
        <f>'Picker Value Over Time'!D55/'Picker Growth'!D55</f>
        <v>10715.41248409684</v>
      </c>
      <c r="E55" s="36">
        <f>'Picker Value Over Time'!E55/'Picker Growth'!E55</f>
        <v>8443.2299716875004</v>
      </c>
      <c r="F55" s="36">
        <f>'Picker Value Over Time'!F55/'Picker Growth'!F55</f>
        <v>9856.6368672629578</v>
      </c>
      <c r="G55" s="36">
        <f>'Picker Value Over Time'!G55/'Picker Growth'!G55</f>
        <v>8045.3342864693477</v>
      </c>
      <c r="H55" s="36">
        <f>'Picker Value Over Time'!H55/'Picker Growth'!H55</f>
        <v>9247.5175721992182</v>
      </c>
      <c r="I55" s="36">
        <f>'Picker Value Over Time'!I55/'Picker Growth'!I55</f>
        <v>7749.1141850749727</v>
      </c>
      <c r="J55" s="36">
        <f>'Picker Value Over Time'!J55/'Picker Growth'!J55</f>
        <v>6618.8902310339599</v>
      </c>
      <c r="K55" s="36">
        <f>'Picker Value Over Time'!K55/'Picker Growth'!K55</f>
        <v>5745.7327339176472</v>
      </c>
    </row>
    <row r="56" spans="1:11" x14ac:dyDescent="0.2">
      <c r="A56" s="35">
        <v>46874</v>
      </c>
      <c r="B56" s="36">
        <f>'Picker Value Over Time'!B56/'Picker Growth'!B56</f>
        <v>7761.3143755870542</v>
      </c>
      <c r="C56" s="36">
        <f>'Picker Value Over Time'!C56/'Picker Growth'!C56</f>
        <v>9563.0191121772004</v>
      </c>
      <c r="D56" s="36">
        <f>'Picker Value Over Time'!D56/'Picker Growth'!D56</f>
        <v>11418.062483054009</v>
      </c>
      <c r="E56" s="36">
        <f>'Picker Value Over Time'!E56/'Picker Growth'!E56</f>
        <v>8954.9408790624984</v>
      </c>
      <c r="F56" s="36">
        <f>'Picker Value Over Time'!F56/'Picker Growth'!F56</f>
        <v>10485.783901343573</v>
      </c>
      <c r="G56" s="36">
        <f>'Picker Value Over Time'!G56/'Picker Growth'!G56</f>
        <v>8524.857522086726</v>
      </c>
      <c r="H56" s="36">
        <f>'Picker Value Over Time'!H56/'Picker Growth'!H56</f>
        <v>9825.4874204616681</v>
      </c>
      <c r="I56" s="36">
        <f>'Picker Value Over Time'!I56/'Picker Growth'!I56</f>
        <v>8204.9444312558535</v>
      </c>
      <c r="J56" s="36">
        <f>'Picker Value Over Time'!J56/'Picker Growth'!J56</f>
        <v>6986.6063549802902</v>
      </c>
      <c r="K56" s="36">
        <f>'Picker Value Over Time'!K56/'Picker Growth'!K56</f>
        <v>6048.1397199133135</v>
      </c>
    </row>
    <row r="57" spans="1:11" x14ac:dyDescent="0.2">
      <c r="A57" s="35">
        <v>46905</v>
      </c>
      <c r="B57" s="36">
        <f>'Picker Value Over Time'!B57/'Picker Growth'!B57</f>
        <v>8209.0825126401542</v>
      </c>
      <c r="C57" s="36">
        <f>'Picker Value Over Time'!C57/'Picker Growth'!C57</f>
        <v>10155.418526205876</v>
      </c>
      <c r="D57" s="36">
        <f>'Picker Value Over Time'!D57/'Picker Growth'!D57</f>
        <v>12166.787891778864</v>
      </c>
      <c r="E57" s="36">
        <f>'Picker Value Over Time'!E57/'Picker Growth'!E57</f>
        <v>9497.6645687026485</v>
      </c>
      <c r="F57" s="36">
        <f>'Picker Value Over Time'!F57/'Picker Growth'!F57</f>
        <v>11155.089256748484</v>
      </c>
      <c r="G57" s="36">
        <f>'Picker Value Over Time'!G57/'Picker Growth'!G57</f>
        <v>9032.9616128071266</v>
      </c>
      <c r="H57" s="36">
        <f>'Picker Value Over Time'!H57/'Picker Growth'!H57</f>
        <v>10439.580384240522</v>
      </c>
      <c r="I57" s="36">
        <f>'Picker Value Over Time'!I57/'Picker Growth'!I57</f>
        <v>8687.5882213297282</v>
      </c>
      <c r="J57" s="36">
        <f>'Picker Value Over Time'!J57/'Picker Growth'!J57</f>
        <v>7374.7511524791944</v>
      </c>
      <c r="K57" s="36">
        <f>'Picker Value Over Time'!K57/'Picker Growth'!K57</f>
        <v>6366.4628630666457</v>
      </c>
    </row>
    <row r="58" spans="1:11" x14ac:dyDescent="0.2">
      <c r="A58" s="35">
        <v>46935</v>
      </c>
      <c r="B58" s="36">
        <f>'Picker Value Over Time'!B58/'Picker Growth'!B58</f>
        <v>8682.6834268309321</v>
      </c>
      <c r="C58" s="36">
        <f>'Picker Value Over Time'!C58/'Picker Growth'!C58</f>
        <v>10784.515249068187</v>
      </c>
      <c r="D58" s="36">
        <f>'Picker Value Over Time'!D58/'Picker Growth'!D58</f>
        <v>12964.610048616823</v>
      </c>
      <c r="E58" s="36">
        <f>'Picker Value Over Time'!E58/'Picker Growth'!E58</f>
        <v>10073.280603169474</v>
      </c>
      <c r="F58" s="36">
        <f>'Picker Value Over Time'!F58/'Picker Growth'!F58</f>
        <v>11867.116230583497</v>
      </c>
      <c r="G58" s="36">
        <f>'Picker Value Over Time'!G58/'Picker Growth'!G58</f>
        <v>9571.3500533055667</v>
      </c>
      <c r="H58" s="36">
        <f>'Picker Value Over Time'!H58/'Picker Growth'!H58</f>
        <v>11092.054158255554</v>
      </c>
      <c r="I58" s="36">
        <f>'Picker Value Over Time'!I58/'Picker Growth'!I58</f>
        <v>9198.6228225844206</v>
      </c>
      <c r="J58" s="36">
        <f>'Picker Value Over Time'!J58/'Picker Growth'!J58</f>
        <v>7784.4595498391491</v>
      </c>
      <c r="K58" s="36">
        <f>'Picker Value Over Time'!K58/'Picker Growth'!K58</f>
        <v>6701.5398558596271</v>
      </c>
    </row>
    <row r="59" spans="1:11" x14ac:dyDescent="0.2">
      <c r="A59" s="35">
        <v>46966</v>
      </c>
      <c r="B59" s="36">
        <f>'Picker Value Over Time'!B59/'Picker Growth'!B59</f>
        <v>9183.6074706865638</v>
      </c>
      <c r="C59" s="36">
        <f>'Picker Value Over Time'!C59/'Picker Growth'!C59</f>
        <v>11452.582565382147</v>
      </c>
      <c r="D59" s="36">
        <f>'Picker Value Over Time'!D59/'Picker Growth'!D59</f>
        <v>13814.748412460549</v>
      </c>
      <c r="E59" s="36">
        <f>'Picker Value Over Time'!E59/'Picker Growth'!E59</f>
        <v>10683.782457907015</v>
      </c>
      <c r="F59" s="36">
        <f>'Picker Value Over Time'!F59/'Picker Growth'!F59</f>
        <v>12624.591734663294</v>
      </c>
      <c r="G59" s="36">
        <f>'Picker Value Over Time'!G59/'Picker Growth'!G59</f>
        <v>10141.827871052257</v>
      </c>
      <c r="H59" s="36">
        <f>'Picker Value Over Time'!H59/'Picker Growth'!H59</f>
        <v>11785.307543146524</v>
      </c>
      <c r="I59" s="36">
        <f>'Picker Value Over Time'!I59/'Picker Growth'!I59</f>
        <v>9739.718282736445</v>
      </c>
      <c r="J59" s="36">
        <f>'Picker Value Over Time'!J59/'Picker Growth'!J59</f>
        <v>8216.9295248302114</v>
      </c>
      <c r="K59" s="36">
        <f>'Picker Value Over Time'!K59/'Picker Growth'!K59</f>
        <v>7054.25247985224</v>
      </c>
    </row>
    <row r="60" spans="1:11" x14ac:dyDescent="0.2">
      <c r="A60" s="35">
        <v>46997</v>
      </c>
      <c r="B60" s="36">
        <f>'Picker Value Over Time'!B60/'Picker Growth'!B60</f>
        <v>9713.4309786107897</v>
      </c>
      <c r="C60" s="36">
        <f>'Picker Value Over Time'!C60/'Picker Growth'!C60</f>
        <v>12162.034582706703</v>
      </c>
      <c r="D60" s="36">
        <f>'Picker Value Over Time'!D60/'Picker Growth'!D60</f>
        <v>14720.633554261243</v>
      </c>
      <c r="E60" s="36">
        <f>'Picker Value Over Time'!E60/'Picker Growth'!E60</f>
        <v>11331.284425052892</v>
      </c>
      <c r="F60" s="36">
        <f>'Picker Value Over Time'!F60/'Picker Growth'!F60</f>
        <v>13430.416739003504</v>
      </c>
      <c r="G60" s="36">
        <f>'Picker Value Over Time'!G60/'Picker Growth'!G60</f>
        <v>10746.307677936169</v>
      </c>
      <c r="H60" s="36">
        <f>'Picker Value Over Time'!H60/'Picker Growth'!H60</f>
        <v>12521.889264593177</v>
      </c>
      <c r="I60" s="36">
        <f>'Picker Value Over Time'!I60/'Picker Growth'!I60</f>
        <v>10312.642887603293</v>
      </c>
      <c r="J60" s="36">
        <f>'Picker Value Over Time'!J60/'Picker Growth'!J60</f>
        <v>8673.4256095429992</v>
      </c>
      <c r="K60" s="36">
        <f>'Picker Value Over Time'!K60/'Picker Growth'!K60</f>
        <v>7425.528926160252</v>
      </c>
    </row>
    <row r="61" spans="1:11" x14ac:dyDescent="0.2">
      <c r="A61" s="35">
        <v>47027</v>
      </c>
      <c r="B61" s="36">
        <f>'Picker Value Over Time'!B61/'Picker Growth'!B61</f>
        <v>10273.821227376797</v>
      </c>
      <c r="C61" s="36">
        <f>'Picker Value Over Time'!C61/'Picker Growth'!C61</f>
        <v>12915.434955086763</v>
      </c>
      <c r="D61" s="36">
        <f>'Picker Value Over Time'!D61/'Picker Growth'!D61</f>
        <v>15685.921000442311</v>
      </c>
      <c r="E61" s="36">
        <f>'Picker Value Over Time'!E61/'Picker Growth'!E61</f>
        <v>12018.02893566216</v>
      </c>
      <c r="F61" s="36">
        <f>'Picker Value Over Time'!F61/'Picker Growth'!F61</f>
        <v>14287.677381918624</v>
      </c>
      <c r="G61" s="36">
        <f>'Picker Value Over Time'!G61/'Picker Growth'!G61</f>
        <v>11386.816082581372</v>
      </c>
      <c r="H61" s="36">
        <f>'Picker Value Over Time'!H61/'Picker Growth'!H61</f>
        <v>13304.50734363025</v>
      </c>
      <c r="I61" s="36">
        <f>'Picker Value Over Time'!I61/'Picker Growth'!I61</f>
        <v>10919.268939815254</v>
      </c>
      <c r="J61" s="36">
        <f>'Picker Value Over Time'!J61/'Picker Growth'!J61</f>
        <v>9155.2825878509448</v>
      </c>
      <c r="K61" s="36">
        <f>'Picker Value Over Time'!K61/'Picker Growth'!K61</f>
        <v>7816.3462380634237</v>
      </c>
    </row>
    <row r="62" spans="1:11" x14ac:dyDescent="0.2">
      <c r="A62" s="35">
        <v>47058</v>
      </c>
      <c r="B62" s="36">
        <f>'Picker Value Over Time'!B62/'Picker Growth'!B62</f>
        <v>10866.541682802384</v>
      </c>
      <c r="C62" s="36">
        <f>'Picker Value Over Time'!C62/'Picker Growth'!C62</f>
        <v>13715.506146994794</v>
      </c>
      <c r="D62" s="36">
        <f>'Picker Value Over Time'!D62/'Picker Growth'!D62</f>
        <v>16714.505984077874</v>
      </c>
      <c r="E62" s="36">
        <f>'Picker Value Over Time'!E62/'Picker Growth'!E62</f>
        <v>12746.394325702289</v>
      </c>
      <c r="F62" s="36">
        <f>'Picker Value Over Time'!F62/'Picker Growth'!F62</f>
        <v>15199.656789275135</v>
      </c>
      <c r="G62" s="36">
        <f>'Picker Value Over Time'!G62/'Picker Growth'!G62</f>
        <v>12065.500484854434</v>
      </c>
      <c r="H62" s="36">
        <f>'Picker Value Over Time'!H62/'Picker Growth'!H62</f>
        <v>14136.039052607141</v>
      </c>
      <c r="I62" s="36">
        <f>'Picker Value Over Time'!I62/'Picker Growth'!I62</f>
        <v>11561.578877451446</v>
      </c>
      <c r="J62" s="36">
        <f>'Picker Value Over Time'!J62/'Picker Growth'!J62</f>
        <v>9663.9093982871073</v>
      </c>
      <c r="K62" s="36">
        <f>'Picker Value Over Time'!K62/'Picker Growth'!K62</f>
        <v>8227.7328821720257</v>
      </c>
    </row>
    <row r="63" spans="1:11" x14ac:dyDescent="0.2">
      <c r="A63" s="35">
        <v>47088</v>
      </c>
      <c r="B63" s="36">
        <f>'Picker Value Over Time'!B63/'Picker Growth'!B63</f>
        <v>11493.457549117908</v>
      </c>
      <c r="C63" s="36">
        <f>'Picker Value Over Time'!C63/'Picker Growth'!C63</f>
        <v>14565.139271144912</v>
      </c>
      <c r="D63" s="36">
        <f>'Picker Value Over Time'!D63/'Picker Growth'!D63</f>
        <v>17810.539163361667</v>
      </c>
      <c r="E63" s="36">
        <f>'Picker Value Over Time'!E63/'Picker Growth'!E63</f>
        <v>13518.903072714549</v>
      </c>
      <c r="F63" s="36">
        <f>'Picker Value Over Time'!F63/'Picker Growth'!F63</f>
        <v>16169.847648165038</v>
      </c>
      <c r="G63" s="36">
        <f>'Picker Value Over Time'!G63/'Picker Growth'!G63</f>
        <v>12784.636275342449</v>
      </c>
      <c r="H63" s="36">
        <f>'Picker Value Over Time'!H63/'Picker Growth'!H63</f>
        <v>15019.541493395083</v>
      </c>
      <c r="I63" s="36">
        <f>'Picker Value Over Time'!I63/'Picker Growth'!I63</f>
        <v>12241.67175259565</v>
      </c>
      <c r="J63" s="36">
        <f>'Picker Value Over Time'!J63/'Picker Growth'!J63</f>
        <v>10200.793253747501</v>
      </c>
      <c r="K63" s="36">
        <f>'Picker Value Over Time'!K63/'Picker Growth'!K63</f>
        <v>8660.7714549179218</v>
      </c>
    </row>
    <row r="64" spans="1:11" x14ac:dyDescent="0.2">
      <c r="A64" s="35"/>
    </row>
  </sheetData>
  <mergeCells count="6">
    <mergeCell ref="L6:M6"/>
    <mergeCell ref="B1:K1"/>
    <mergeCell ref="B2:K2"/>
    <mergeCell ref="L3:M3"/>
    <mergeCell ref="L4:M4"/>
    <mergeCell ref="L5:M5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4AD3E-544F-724E-A009-1D3374BDB57C}">
  <dimension ref="C3:F24"/>
  <sheetViews>
    <sheetView showGridLines="0" workbookViewId="0">
      <selection activeCell="C3" sqref="C3:F24"/>
    </sheetView>
  </sheetViews>
  <sheetFormatPr baseColWidth="10" defaultRowHeight="16" x14ac:dyDescent="0.2"/>
  <cols>
    <col min="3" max="3" width="18.6640625" style="19" customWidth="1"/>
    <col min="4" max="4" width="6.1640625" style="2" customWidth="1"/>
    <col min="5" max="5" width="6.5" style="2" customWidth="1"/>
    <col min="6" max="6" width="19.5" style="22" customWidth="1"/>
  </cols>
  <sheetData>
    <row r="3" spans="3:6" x14ac:dyDescent="0.2">
      <c r="D3" s="52" t="s">
        <v>8</v>
      </c>
      <c r="E3" s="52"/>
    </row>
    <row r="4" spans="3:6" x14ac:dyDescent="0.2">
      <c r="C4" s="19" t="s">
        <v>27</v>
      </c>
      <c r="E4" s="15"/>
      <c r="F4" s="22" t="s">
        <v>28</v>
      </c>
    </row>
    <row r="5" spans="3:6" x14ac:dyDescent="0.2">
      <c r="C5" s="19" t="s">
        <v>25</v>
      </c>
      <c r="E5" s="16"/>
      <c r="F5" s="22" t="s">
        <v>26</v>
      </c>
    </row>
    <row r="6" spans="3:6" x14ac:dyDescent="0.2">
      <c r="C6" s="6" t="s">
        <v>9</v>
      </c>
      <c r="D6" s="17"/>
      <c r="E6" s="17"/>
      <c r="F6" s="6" t="s">
        <v>22</v>
      </c>
    </row>
    <row r="7" spans="3:6" x14ac:dyDescent="0.2">
      <c r="C7" s="20"/>
      <c r="F7" s="23"/>
    </row>
    <row r="8" spans="3:6" x14ac:dyDescent="0.2">
      <c r="C8" s="18" t="s">
        <v>11</v>
      </c>
      <c r="F8" s="25" t="s">
        <v>23</v>
      </c>
    </row>
    <row r="9" spans="3:6" x14ac:dyDescent="0.2">
      <c r="C9" s="21"/>
      <c r="F9" s="24"/>
    </row>
    <row r="10" spans="3:6" x14ac:dyDescent="0.2">
      <c r="C10" s="18" t="s">
        <v>10</v>
      </c>
      <c r="F10" s="25" t="s">
        <v>17</v>
      </c>
    </row>
    <row r="11" spans="3:6" x14ac:dyDescent="0.2">
      <c r="C11" s="21"/>
      <c r="F11" s="24"/>
    </row>
    <row r="12" spans="3:6" x14ac:dyDescent="0.2">
      <c r="C12" s="18" t="s">
        <v>16</v>
      </c>
      <c r="F12" s="25" t="s">
        <v>20</v>
      </c>
    </row>
    <row r="13" spans="3:6" x14ac:dyDescent="0.2">
      <c r="C13" s="21"/>
      <c r="F13" s="24"/>
    </row>
    <row r="14" spans="3:6" x14ac:dyDescent="0.2">
      <c r="C14" s="18" t="s">
        <v>18</v>
      </c>
      <c r="F14" s="25" t="s">
        <v>21</v>
      </c>
    </row>
    <row r="15" spans="3:6" x14ac:dyDescent="0.2">
      <c r="C15" s="21"/>
      <c r="F15" s="24"/>
    </row>
    <row r="16" spans="3:6" x14ac:dyDescent="0.2">
      <c r="C16" s="18" t="s">
        <v>12</v>
      </c>
      <c r="F16" s="25" t="s">
        <v>24</v>
      </c>
    </row>
    <row r="17" spans="3:3" x14ac:dyDescent="0.2">
      <c r="C17" s="21"/>
    </row>
    <row r="18" spans="3:3" x14ac:dyDescent="0.2">
      <c r="C18" s="18" t="s">
        <v>13</v>
      </c>
    </row>
    <row r="19" spans="3:3" x14ac:dyDescent="0.2">
      <c r="C19" s="21"/>
    </row>
    <row r="20" spans="3:3" x14ac:dyDescent="0.2">
      <c r="C20" s="18" t="s">
        <v>14</v>
      </c>
    </row>
    <row r="21" spans="3:3" x14ac:dyDescent="0.2">
      <c r="C21" s="21"/>
    </row>
    <row r="22" spans="3:3" x14ac:dyDescent="0.2">
      <c r="C22" s="18" t="s">
        <v>15</v>
      </c>
    </row>
    <row r="23" spans="3:3" x14ac:dyDescent="0.2">
      <c r="C23" s="21"/>
    </row>
    <row r="24" spans="3:3" x14ac:dyDescent="0.2">
      <c r="C24" s="18" t="s">
        <v>19</v>
      </c>
    </row>
  </sheetData>
  <mergeCells count="1">
    <mergeCell ref="D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63B0D-36DB-3549-B840-68AD9A3E029A}">
  <dimension ref="A1:J9"/>
  <sheetViews>
    <sheetView showGridLines="0" workbookViewId="0">
      <selection activeCell="I15" sqref="I15"/>
    </sheetView>
  </sheetViews>
  <sheetFormatPr baseColWidth="10" defaultRowHeight="16" x14ac:dyDescent="0.2"/>
  <cols>
    <col min="1" max="1" width="4" style="2" customWidth="1"/>
    <col min="2" max="2" width="14.33203125" style="29" customWidth="1"/>
    <col min="3" max="3" width="6" style="29" customWidth="1"/>
    <col min="4" max="4" width="10.83203125" style="29"/>
    <col min="5" max="5" width="8.5" style="29" customWidth="1"/>
    <col min="6" max="6" width="8.6640625" style="29" customWidth="1"/>
    <col min="7" max="7" width="8.33203125" style="29" customWidth="1"/>
    <col min="8" max="8" width="7.1640625" style="29" customWidth="1"/>
    <col min="9" max="9" width="8.83203125" style="29" customWidth="1"/>
    <col min="10" max="10" width="7.1640625" style="29" customWidth="1"/>
  </cols>
  <sheetData>
    <row r="1" spans="1:10" s="26" customFormat="1" ht="36" customHeight="1" x14ac:dyDescent="0.2">
      <c r="A1" s="27"/>
      <c r="B1" s="28"/>
      <c r="C1" s="28"/>
      <c r="D1" s="31" t="s">
        <v>29</v>
      </c>
      <c r="E1" s="31" t="s">
        <v>30</v>
      </c>
      <c r="F1" s="31" t="s">
        <v>31</v>
      </c>
      <c r="G1" s="31" t="s">
        <v>33</v>
      </c>
      <c r="H1" s="31" t="s">
        <v>34</v>
      </c>
      <c r="I1" s="31" t="s">
        <v>35</v>
      </c>
      <c r="J1" s="31" t="s">
        <v>36</v>
      </c>
    </row>
    <row r="2" spans="1:10" s="26" customFormat="1" ht="16" customHeight="1" x14ac:dyDescent="0.2">
      <c r="A2" s="27" t="s">
        <v>45</v>
      </c>
      <c r="B2" s="28"/>
      <c r="C2" s="33" t="s">
        <v>32</v>
      </c>
      <c r="D2" s="33">
        <v>1</v>
      </c>
      <c r="E2" s="33">
        <v>1</v>
      </c>
      <c r="F2" s="33">
        <v>1</v>
      </c>
      <c r="G2" s="33">
        <v>1</v>
      </c>
      <c r="H2" s="33">
        <v>1</v>
      </c>
      <c r="I2" s="33">
        <v>1</v>
      </c>
      <c r="J2" s="33">
        <v>1</v>
      </c>
    </row>
    <row r="3" spans="1:10" x14ac:dyDescent="0.2">
      <c r="A3" s="6">
        <v>1</v>
      </c>
      <c r="B3" s="30" t="s">
        <v>37</v>
      </c>
      <c r="C3" s="30">
        <v>1</v>
      </c>
      <c r="D3" s="32" t="s">
        <v>44</v>
      </c>
      <c r="E3" s="32">
        <f>D2*C$3</f>
        <v>1</v>
      </c>
      <c r="F3" s="32">
        <f>E2*E$3</f>
        <v>1</v>
      </c>
      <c r="G3" s="32">
        <f>F2*F$3</f>
        <v>1</v>
      </c>
      <c r="H3" s="32">
        <f>G2*G$3</f>
        <v>1</v>
      </c>
      <c r="I3" s="32">
        <f>H2*H$3</f>
        <v>1</v>
      </c>
      <c r="J3" s="32">
        <f>I2*I$3</f>
        <v>1</v>
      </c>
    </row>
    <row r="4" spans="1:10" x14ac:dyDescent="0.2">
      <c r="A4" s="6">
        <v>2</v>
      </c>
      <c r="B4" s="30" t="s">
        <v>38</v>
      </c>
      <c r="C4" s="30">
        <v>2</v>
      </c>
      <c r="D4" s="32" t="s">
        <v>44</v>
      </c>
      <c r="E4" s="32">
        <f>C$4*D2</f>
        <v>2</v>
      </c>
      <c r="F4" s="32">
        <f>E$4*E2</f>
        <v>2</v>
      </c>
      <c r="G4" s="32">
        <f>F$4*F2</f>
        <v>2</v>
      </c>
      <c r="H4" s="32">
        <f>G$4*G2</f>
        <v>2</v>
      </c>
      <c r="I4" s="32">
        <f>H$4*H2</f>
        <v>2</v>
      </c>
      <c r="J4" s="32">
        <f>I$4*I2</f>
        <v>2</v>
      </c>
    </row>
    <row r="5" spans="1:10" x14ac:dyDescent="0.2">
      <c r="A5" s="6">
        <v>3</v>
      </c>
      <c r="B5" s="30" t="s">
        <v>39</v>
      </c>
      <c r="C5" s="30">
        <v>3</v>
      </c>
      <c r="D5" s="32" t="s">
        <v>44</v>
      </c>
      <c r="E5" s="32">
        <f>C$5*E3</f>
        <v>3</v>
      </c>
      <c r="F5" s="32">
        <f>E$5*F3</f>
        <v>3</v>
      </c>
      <c r="G5" s="32">
        <f>F$5*G3</f>
        <v>3</v>
      </c>
      <c r="H5" s="32">
        <f>G$5*H3</f>
        <v>3</v>
      </c>
      <c r="I5" s="32">
        <f>H$5*I3</f>
        <v>3</v>
      </c>
      <c r="J5" s="32">
        <f>I$5*J3</f>
        <v>3</v>
      </c>
    </row>
    <row r="6" spans="1:10" x14ac:dyDescent="0.2">
      <c r="A6" s="6">
        <v>4</v>
      </c>
      <c r="B6" s="30" t="s">
        <v>40</v>
      </c>
      <c r="C6" s="30">
        <v>4</v>
      </c>
      <c r="D6" s="32" t="s">
        <v>44</v>
      </c>
      <c r="E6" s="32">
        <f>C6*D2</f>
        <v>4</v>
      </c>
      <c r="F6" s="32">
        <f>$C6*E2*E$9</f>
        <v>4</v>
      </c>
      <c r="G6" s="32">
        <f>$C6*F2*F$9</f>
        <v>8</v>
      </c>
      <c r="H6" s="32">
        <f>$C6*G2*G$9</f>
        <v>12</v>
      </c>
      <c r="I6" s="32">
        <f>$C6*H2*H$9</f>
        <v>16</v>
      </c>
      <c r="J6" s="32">
        <f>$C6*I2*I$9</f>
        <v>20</v>
      </c>
    </row>
    <row r="7" spans="1:10" x14ac:dyDescent="0.2">
      <c r="A7" s="6">
        <v>5</v>
      </c>
      <c r="B7" s="30" t="s">
        <v>41</v>
      </c>
      <c r="C7" s="30">
        <v>5</v>
      </c>
      <c r="D7" s="32" t="s">
        <v>44</v>
      </c>
      <c r="E7" s="32">
        <f t="shared" ref="E7:J8" si="0">$C7*E$2*E$9</f>
        <v>5</v>
      </c>
      <c r="F7" s="32">
        <f t="shared" si="0"/>
        <v>10</v>
      </c>
      <c r="G7" s="32">
        <f t="shared" si="0"/>
        <v>15</v>
      </c>
      <c r="H7" s="32">
        <f t="shared" si="0"/>
        <v>20</v>
      </c>
      <c r="I7" s="32">
        <f t="shared" si="0"/>
        <v>25</v>
      </c>
      <c r="J7" s="32">
        <f t="shared" si="0"/>
        <v>30</v>
      </c>
    </row>
    <row r="8" spans="1:10" x14ac:dyDescent="0.2">
      <c r="A8" s="6">
        <v>6</v>
      </c>
      <c r="B8" s="30" t="s">
        <v>42</v>
      </c>
      <c r="C8" s="30">
        <v>6</v>
      </c>
      <c r="D8" s="32" t="s">
        <v>44</v>
      </c>
      <c r="E8" s="32">
        <f t="shared" si="0"/>
        <v>6</v>
      </c>
      <c r="F8" s="32">
        <f t="shared" si="0"/>
        <v>12</v>
      </c>
      <c r="G8" s="32">
        <f t="shared" si="0"/>
        <v>18</v>
      </c>
      <c r="H8" s="32">
        <f t="shared" si="0"/>
        <v>24</v>
      </c>
      <c r="I8" s="32">
        <f t="shared" si="0"/>
        <v>30</v>
      </c>
      <c r="J8" s="32">
        <f t="shared" si="0"/>
        <v>36</v>
      </c>
    </row>
    <row r="9" spans="1:10" x14ac:dyDescent="0.2">
      <c r="B9" s="34" t="s">
        <v>43</v>
      </c>
      <c r="C9" s="34"/>
      <c r="D9" s="34">
        <v>0</v>
      </c>
      <c r="E9" s="34">
        <v>1</v>
      </c>
      <c r="F9" s="34">
        <v>2</v>
      </c>
      <c r="G9" s="34">
        <v>3</v>
      </c>
      <c r="H9" s="34">
        <v>4</v>
      </c>
      <c r="I9" s="34">
        <v>5</v>
      </c>
      <c r="J9" s="34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DDE70-6A62-AC4A-BA5C-65687060E5C4}">
  <dimension ref="A1:I9"/>
  <sheetViews>
    <sheetView showGridLines="0" workbookViewId="0">
      <selection sqref="A1:I9"/>
    </sheetView>
  </sheetViews>
  <sheetFormatPr baseColWidth="10" defaultRowHeight="16" x14ac:dyDescent="0.2"/>
  <cols>
    <col min="1" max="1" width="4" style="2" customWidth="1"/>
    <col min="2" max="2" width="14.33203125" style="29" customWidth="1"/>
    <col min="3" max="3" width="6" style="29" customWidth="1"/>
    <col min="4" max="4" width="11" style="29" customWidth="1"/>
    <col min="5" max="5" width="9.1640625" style="29" customWidth="1"/>
    <col min="6" max="9" width="11.6640625" style="29" customWidth="1"/>
  </cols>
  <sheetData>
    <row r="1" spans="1:9" s="26" customFormat="1" ht="36" customHeight="1" x14ac:dyDescent="0.2">
      <c r="A1" s="27"/>
      <c r="B1" s="28"/>
      <c r="C1" s="28"/>
      <c r="D1" s="31" t="s">
        <v>47</v>
      </c>
      <c r="E1" s="31" t="s">
        <v>48</v>
      </c>
      <c r="F1" s="31" t="s">
        <v>50</v>
      </c>
      <c r="G1" s="31" t="s">
        <v>49</v>
      </c>
      <c r="H1" s="31" t="s">
        <v>51</v>
      </c>
      <c r="I1" s="31" t="s">
        <v>52</v>
      </c>
    </row>
    <row r="2" spans="1:9" s="26" customFormat="1" ht="16" customHeight="1" x14ac:dyDescent="0.2">
      <c r="A2" s="27" t="s">
        <v>45</v>
      </c>
      <c r="B2" s="28"/>
      <c r="C2" s="33" t="s">
        <v>32</v>
      </c>
      <c r="D2" s="33">
        <v>10</v>
      </c>
      <c r="E2" s="33">
        <v>10</v>
      </c>
      <c r="F2" s="33">
        <v>10</v>
      </c>
      <c r="G2" s="33">
        <v>10</v>
      </c>
      <c r="H2" s="33">
        <v>10</v>
      </c>
      <c r="I2" s="33">
        <v>10</v>
      </c>
    </row>
    <row r="3" spans="1:9" x14ac:dyDescent="0.2">
      <c r="A3" s="6">
        <v>1</v>
      </c>
      <c r="B3" s="30" t="s">
        <v>37</v>
      </c>
      <c r="C3" s="30">
        <v>1</v>
      </c>
      <c r="D3" s="32">
        <v>0</v>
      </c>
      <c r="E3" s="32">
        <f>D2*D$3</f>
        <v>0</v>
      </c>
      <c r="F3" s="32">
        <f>E2*E$3</f>
        <v>0</v>
      </c>
      <c r="G3" s="32">
        <f>F2*F$3</f>
        <v>0</v>
      </c>
      <c r="H3" s="32">
        <f>G2*G$3</f>
        <v>0</v>
      </c>
      <c r="I3" s="32">
        <f>H2*H$3</f>
        <v>0</v>
      </c>
    </row>
    <row r="4" spans="1:9" x14ac:dyDescent="0.2">
      <c r="A4" s="6">
        <v>2</v>
      </c>
      <c r="B4" s="30" t="s">
        <v>38</v>
      </c>
      <c r="C4" s="30">
        <v>2</v>
      </c>
      <c r="D4" s="32">
        <v>0</v>
      </c>
      <c r="E4" s="32">
        <f>D$4*D2</f>
        <v>0</v>
      </c>
      <c r="F4" s="32">
        <f>E$4*E2</f>
        <v>0</v>
      </c>
      <c r="G4" s="32">
        <f>F$4*F2</f>
        <v>0</v>
      </c>
      <c r="H4" s="32">
        <f>G$4*G2</f>
        <v>0</v>
      </c>
      <c r="I4" s="32">
        <f>H$4*H2</f>
        <v>0</v>
      </c>
    </row>
    <row r="5" spans="1:9" x14ac:dyDescent="0.2">
      <c r="A5" s="6">
        <v>3</v>
      </c>
      <c r="B5" s="30" t="s">
        <v>39</v>
      </c>
      <c r="C5" s="30">
        <v>3</v>
      </c>
      <c r="D5" s="32">
        <f>C5*D2</f>
        <v>30</v>
      </c>
      <c r="E5" s="32">
        <f>$C5*D2*D$9</f>
        <v>30</v>
      </c>
      <c r="F5" s="32">
        <f>$C5*E2*E$9</f>
        <v>60</v>
      </c>
      <c r="G5" s="32">
        <f>$C5*F2*F$9</f>
        <v>90</v>
      </c>
      <c r="H5" s="32">
        <f>$C5*G2*G$9</f>
        <v>120</v>
      </c>
      <c r="I5" s="32">
        <f>$C5*H2*H$9</f>
        <v>150</v>
      </c>
    </row>
    <row r="6" spans="1:9" x14ac:dyDescent="0.2">
      <c r="A6" s="6">
        <v>4</v>
      </c>
      <c r="B6" s="30" t="s">
        <v>40</v>
      </c>
      <c r="C6" s="30">
        <v>4</v>
      </c>
      <c r="D6" s="32">
        <f>C6*D2</f>
        <v>40</v>
      </c>
      <c r="E6" s="32">
        <f>$C6*D2*D$9</f>
        <v>40</v>
      </c>
      <c r="F6" s="32">
        <f>$C6*E2*E$9</f>
        <v>80</v>
      </c>
      <c r="G6" s="32">
        <f>$C6*F2*F$9</f>
        <v>120</v>
      </c>
      <c r="H6" s="32">
        <f>$C6*G2*G$9</f>
        <v>160</v>
      </c>
      <c r="I6" s="32">
        <f>$C6*H2*H$9</f>
        <v>200</v>
      </c>
    </row>
    <row r="7" spans="1:9" x14ac:dyDescent="0.2">
      <c r="A7" s="6">
        <v>5</v>
      </c>
      <c r="B7" s="30" t="s">
        <v>41</v>
      </c>
      <c r="C7" s="30">
        <v>5</v>
      </c>
      <c r="D7" s="32">
        <f t="shared" ref="D7:I8" si="0">$C7*D$2*D$9</f>
        <v>50</v>
      </c>
      <c r="E7" s="32">
        <f t="shared" si="0"/>
        <v>100</v>
      </c>
      <c r="F7" s="32">
        <f t="shared" si="0"/>
        <v>150</v>
      </c>
      <c r="G7" s="32">
        <f t="shared" si="0"/>
        <v>200</v>
      </c>
      <c r="H7" s="32">
        <f t="shared" si="0"/>
        <v>250</v>
      </c>
      <c r="I7" s="32">
        <f t="shared" si="0"/>
        <v>300</v>
      </c>
    </row>
    <row r="8" spans="1:9" x14ac:dyDescent="0.2">
      <c r="A8" s="6">
        <v>6</v>
      </c>
      <c r="B8" s="30" t="s">
        <v>42</v>
      </c>
      <c r="C8" s="30">
        <v>6</v>
      </c>
      <c r="D8" s="32">
        <f t="shared" si="0"/>
        <v>60</v>
      </c>
      <c r="E8" s="32">
        <f t="shared" si="0"/>
        <v>120</v>
      </c>
      <c r="F8" s="32">
        <f t="shared" si="0"/>
        <v>180</v>
      </c>
      <c r="G8" s="32">
        <f t="shared" si="0"/>
        <v>240</v>
      </c>
      <c r="H8" s="32">
        <f t="shared" si="0"/>
        <v>300</v>
      </c>
      <c r="I8" s="32">
        <f t="shared" si="0"/>
        <v>360</v>
      </c>
    </row>
    <row r="9" spans="1:9" x14ac:dyDescent="0.2">
      <c r="B9" s="34" t="s">
        <v>43</v>
      </c>
      <c r="C9" s="34"/>
      <c r="D9" s="34">
        <v>1</v>
      </c>
      <c r="E9" s="34">
        <v>2</v>
      </c>
      <c r="F9" s="34">
        <v>3</v>
      </c>
      <c r="G9" s="34">
        <v>4</v>
      </c>
      <c r="H9" s="34">
        <v>5</v>
      </c>
      <c r="I9" s="34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9392-4DAC-8446-AB98-B8325EE63C0C}">
  <dimension ref="A1:I9"/>
  <sheetViews>
    <sheetView showGridLines="0" topLeftCell="D1" workbookViewId="0">
      <selection activeCell="H13" sqref="H13"/>
    </sheetView>
  </sheetViews>
  <sheetFormatPr baseColWidth="10" defaultRowHeight="16" x14ac:dyDescent="0.2"/>
  <cols>
    <col min="1" max="1" width="4" style="2" customWidth="1"/>
    <col min="2" max="2" width="14.33203125" style="29" customWidth="1"/>
    <col min="3" max="3" width="6" style="29" customWidth="1"/>
    <col min="4" max="4" width="12.33203125" style="29" customWidth="1"/>
    <col min="5" max="9" width="12.1640625" style="29" customWidth="1"/>
  </cols>
  <sheetData>
    <row r="1" spans="1:9" s="26" customFormat="1" ht="36" customHeight="1" x14ac:dyDescent="0.2">
      <c r="A1" s="27"/>
      <c r="B1" s="28"/>
      <c r="C1" s="28"/>
      <c r="D1" s="31" t="s">
        <v>53</v>
      </c>
      <c r="E1" s="31" t="s">
        <v>54</v>
      </c>
      <c r="F1" s="31" t="s">
        <v>55</v>
      </c>
      <c r="G1" s="31" t="s">
        <v>56</v>
      </c>
      <c r="H1" s="31" t="s">
        <v>58</v>
      </c>
      <c r="I1" s="31" t="s">
        <v>57</v>
      </c>
    </row>
    <row r="2" spans="1:9" s="26" customFormat="1" ht="16" customHeight="1" x14ac:dyDescent="0.2">
      <c r="A2" s="27" t="s">
        <v>45</v>
      </c>
      <c r="B2" s="28"/>
      <c r="C2" s="33" t="s">
        <v>32</v>
      </c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</row>
    <row r="3" spans="1:9" x14ac:dyDescent="0.2">
      <c r="A3" s="6">
        <v>1</v>
      </c>
      <c r="B3" s="30" t="s">
        <v>37</v>
      </c>
      <c r="C3" s="30">
        <v>1</v>
      </c>
      <c r="D3" s="32">
        <v>0</v>
      </c>
      <c r="E3" s="32">
        <f>D2*D$3</f>
        <v>0</v>
      </c>
      <c r="F3" s="32">
        <f>E2*E$3</f>
        <v>0</v>
      </c>
      <c r="G3" s="32">
        <f>F2*F$3</f>
        <v>0</v>
      </c>
      <c r="H3" s="32">
        <f>G2*G$3</f>
        <v>0</v>
      </c>
      <c r="I3" s="32">
        <f>H2*H$3</f>
        <v>0</v>
      </c>
    </row>
    <row r="4" spans="1:9" x14ac:dyDescent="0.2">
      <c r="A4" s="6">
        <v>2</v>
      </c>
      <c r="B4" s="30" t="s">
        <v>38</v>
      </c>
      <c r="C4" s="30">
        <v>2</v>
      </c>
      <c r="D4" s="32">
        <v>0</v>
      </c>
      <c r="E4" s="32">
        <f>D$4*D2</f>
        <v>0</v>
      </c>
      <c r="F4" s="32">
        <f>E$4*E2</f>
        <v>0</v>
      </c>
      <c r="G4" s="32">
        <f>F$4*F2</f>
        <v>0</v>
      </c>
      <c r="H4" s="32">
        <f>G$4*G2</f>
        <v>0</v>
      </c>
      <c r="I4" s="32">
        <f>H$4*H2</f>
        <v>0</v>
      </c>
    </row>
    <row r="5" spans="1:9" x14ac:dyDescent="0.2">
      <c r="A5" s="6">
        <v>3</v>
      </c>
      <c r="B5" s="30" t="s">
        <v>39</v>
      </c>
      <c r="C5" s="30">
        <v>3</v>
      </c>
      <c r="D5" s="32">
        <f>C5*D2</f>
        <v>3</v>
      </c>
      <c r="E5" s="32">
        <f>$C5*D2*D$9</f>
        <v>3</v>
      </c>
      <c r="F5" s="32">
        <f>$C5*E2*E$9</f>
        <v>12</v>
      </c>
      <c r="G5" s="32">
        <f>$C5*F2*F$9</f>
        <v>27</v>
      </c>
      <c r="H5" s="32">
        <f>$C5*G2*G$9</f>
        <v>48</v>
      </c>
      <c r="I5" s="32">
        <f>$C5*H2*H$9</f>
        <v>75</v>
      </c>
    </row>
    <row r="6" spans="1:9" x14ac:dyDescent="0.2">
      <c r="A6" s="6">
        <v>4</v>
      </c>
      <c r="B6" s="30" t="s">
        <v>40</v>
      </c>
      <c r="C6" s="30">
        <v>4</v>
      </c>
      <c r="D6" s="32">
        <f>C6*D2</f>
        <v>4</v>
      </c>
      <c r="E6" s="32">
        <f>$C6*D2*D$9</f>
        <v>4</v>
      </c>
      <c r="F6" s="32">
        <f>$C6*E2*E$9</f>
        <v>16</v>
      </c>
      <c r="G6" s="32">
        <f>$C6*F2*F$9</f>
        <v>36</v>
      </c>
      <c r="H6" s="32">
        <f>$C6*G2*G$9</f>
        <v>64</v>
      </c>
      <c r="I6" s="32">
        <f>$C6*H2*H$9</f>
        <v>100</v>
      </c>
    </row>
    <row r="7" spans="1:9" x14ac:dyDescent="0.2">
      <c r="A7" s="6">
        <v>5</v>
      </c>
      <c r="B7" s="30" t="s">
        <v>41</v>
      </c>
      <c r="C7" s="30">
        <v>5</v>
      </c>
      <c r="D7" s="32">
        <f t="shared" ref="D7:I8" si="0">$C7*D$2*D$9</f>
        <v>5</v>
      </c>
      <c r="E7" s="32">
        <f t="shared" si="0"/>
        <v>20</v>
      </c>
      <c r="F7" s="32">
        <f t="shared" si="0"/>
        <v>45</v>
      </c>
      <c r="G7" s="32">
        <f t="shared" si="0"/>
        <v>80</v>
      </c>
      <c r="H7" s="32">
        <f t="shared" si="0"/>
        <v>125</v>
      </c>
      <c r="I7" s="32">
        <f t="shared" si="0"/>
        <v>180</v>
      </c>
    </row>
    <row r="8" spans="1:9" x14ac:dyDescent="0.2">
      <c r="A8" s="6">
        <v>6</v>
      </c>
      <c r="B8" s="30" t="s">
        <v>42</v>
      </c>
      <c r="C8" s="30">
        <v>6</v>
      </c>
      <c r="D8" s="32">
        <f t="shared" si="0"/>
        <v>6</v>
      </c>
      <c r="E8" s="32">
        <f t="shared" si="0"/>
        <v>24</v>
      </c>
      <c r="F8" s="32">
        <f t="shared" si="0"/>
        <v>54</v>
      </c>
      <c r="G8" s="32">
        <f t="shared" si="0"/>
        <v>96</v>
      </c>
      <c r="H8" s="32">
        <f t="shared" si="0"/>
        <v>150</v>
      </c>
      <c r="I8" s="32">
        <f t="shared" si="0"/>
        <v>216</v>
      </c>
    </row>
    <row r="9" spans="1:9" x14ac:dyDescent="0.2">
      <c r="B9" s="34" t="s">
        <v>43</v>
      </c>
      <c r="C9" s="34"/>
      <c r="D9" s="34">
        <v>1</v>
      </c>
      <c r="E9" s="34">
        <v>2</v>
      </c>
      <c r="F9" s="34">
        <v>3</v>
      </c>
      <c r="G9" s="34">
        <v>4</v>
      </c>
      <c r="H9" s="34">
        <v>5</v>
      </c>
      <c r="I9" s="34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7EF97-7DAA-FA40-B55B-E84B71AACECB}">
  <dimension ref="A1:N66"/>
  <sheetViews>
    <sheetView tabSelected="1" workbookViewId="0">
      <selection activeCell="C19" sqref="C19"/>
    </sheetView>
  </sheetViews>
  <sheetFormatPr baseColWidth="10" defaultRowHeight="16" x14ac:dyDescent="0.2"/>
  <cols>
    <col min="1" max="1" width="24.33203125" customWidth="1"/>
    <col min="2" max="11" width="23.83203125" style="36" customWidth="1"/>
    <col min="13" max="13" width="24.33203125" customWidth="1"/>
  </cols>
  <sheetData>
    <row r="1" spans="1:14" x14ac:dyDescent="0.2">
      <c r="B1" s="53" t="s">
        <v>60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x14ac:dyDescent="0.2">
      <c r="B2" s="53" t="s">
        <v>59</v>
      </c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"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4" x14ac:dyDescent="0.2">
      <c r="A4" t="s">
        <v>94</v>
      </c>
      <c r="B4" s="37">
        <v>1.1000000000000001</v>
      </c>
      <c r="C4" s="37">
        <v>1.2</v>
      </c>
      <c r="D4" s="37">
        <v>1.3</v>
      </c>
      <c r="E4" s="37">
        <v>1.4</v>
      </c>
      <c r="F4" s="37">
        <v>1.5</v>
      </c>
      <c r="G4" s="37">
        <v>1.6</v>
      </c>
      <c r="H4" s="37">
        <v>1.7</v>
      </c>
      <c r="I4" s="37">
        <v>1.8</v>
      </c>
      <c r="J4" s="37">
        <v>1.9</v>
      </c>
      <c r="K4" s="37">
        <v>2</v>
      </c>
      <c r="L4" s="54" t="s">
        <v>95</v>
      </c>
      <c r="M4" s="54"/>
      <c r="N4">
        <v>100</v>
      </c>
    </row>
    <row r="5" spans="1:14" x14ac:dyDescent="0.2">
      <c r="A5" t="s">
        <v>96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2"/>
      <c r="M5" s="2"/>
    </row>
    <row r="6" spans="1:14" x14ac:dyDescent="0.2">
      <c r="A6" s="35">
        <v>45292</v>
      </c>
      <c r="B6" s="36">
        <f>$N$4</f>
        <v>100</v>
      </c>
      <c r="C6" s="36">
        <f t="shared" ref="C6:K6" si="0">$N$4</f>
        <v>100</v>
      </c>
      <c r="D6" s="36">
        <f t="shared" si="0"/>
        <v>100</v>
      </c>
      <c r="E6" s="36">
        <f t="shared" si="0"/>
        <v>100</v>
      </c>
      <c r="F6" s="36">
        <f t="shared" si="0"/>
        <v>100</v>
      </c>
      <c r="G6" s="36">
        <f t="shared" si="0"/>
        <v>100</v>
      </c>
      <c r="H6" s="36">
        <f t="shared" si="0"/>
        <v>100</v>
      </c>
      <c r="I6" s="36">
        <f t="shared" si="0"/>
        <v>100</v>
      </c>
      <c r="J6" s="36">
        <f t="shared" si="0"/>
        <v>100</v>
      </c>
      <c r="K6" s="36">
        <f t="shared" si="0"/>
        <v>100</v>
      </c>
    </row>
    <row r="7" spans="1:14" x14ac:dyDescent="0.2">
      <c r="A7" s="35">
        <v>45323</v>
      </c>
      <c r="B7" s="36">
        <f t="shared" ref="B7:D8" si="1">B6*B$4</f>
        <v>110.00000000000001</v>
      </c>
      <c r="C7" s="36">
        <f t="shared" si="1"/>
        <v>120</v>
      </c>
      <c r="D7" s="36">
        <f t="shared" si="1"/>
        <v>130</v>
      </c>
      <c r="E7" s="36">
        <f t="shared" ref="E7:K22" si="2">E6*E$4</f>
        <v>140</v>
      </c>
      <c r="F7" s="36">
        <f t="shared" si="2"/>
        <v>150</v>
      </c>
      <c r="G7" s="36">
        <f t="shared" si="2"/>
        <v>160</v>
      </c>
      <c r="H7" s="36">
        <f t="shared" si="2"/>
        <v>170</v>
      </c>
      <c r="I7" s="36">
        <f t="shared" si="2"/>
        <v>180</v>
      </c>
      <c r="J7" s="36">
        <f t="shared" si="2"/>
        <v>190</v>
      </c>
      <c r="K7" s="36">
        <f t="shared" si="2"/>
        <v>200</v>
      </c>
    </row>
    <row r="8" spans="1:14" x14ac:dyDescent="0.2">
      <c r="A8" s="35">
        <v>45352</v>
      </c>
      <c r="B8" s="36">
        <f t="shared" si="1"/>
        <v>121.00000000000003</v>
      </c>
      <c r="C8" s="36">
        <f t="shared" si="1"/>
        <v>144</v>
      </c>
      <c r="D8" s="36">
        <f t="shared" si="1"/>
        <v>169</v>
      </c>
      <c r="E8" s="36">
        <f t="shared" si="2"/>
        <v>196</v>
      </c>
      <c r="F8" s="36">
        <f t="shared" si="2"/>
        <v>225</v>
      </c>
      <c r="G8" s="36">
        <f t="shared" si="2"/>
        <v>256</v>
      </c>
      <c r="H8" s="36">
        <f t="shared" si="2"/>
        <v>289</v>
      </c>
      <c r="I8" s="36">
        <f t="shared" si="2"/>
        <v>324</v>
      </c>
      <c r="J8" s="36">
        <f t="shared" si="2"/>
        <v>361</v>
      </c>
      <c r="K8" s="36">
        <f t="shared" si="2"/>
        <v>400</v>
      </c>
    </row>
    <row r="9" spans="1:14" x14ac:dyDescent="0.2">
      <c r="A9" s="35">
        <v>45383</v>
      </c>
      <c r="B9" s="36">
        <f t="shared" ref="B9:D65" si="3">B8*B$4</f>
        <v>133.10000000000005</v>
      </c>
      <c r="C9" s="36">
        <f t="shared" si="3"/>
        <v>172.79999999999998</v>
      </c>
      <c r="D9" s="36">
        <f t="shared" si="3"/>
        <v>219.70000000000002</v>
      </c>
      <c r="E9" s="36">
        <f t="shared" si="2"/>
        <v>274.39999999999998</v>
      </c>
      <c r="F9" s="36">
        <f t="shared" si="2"/>
        <v>337.5</v>
      </c>
      <c r="G9" s="36">
        <f t="shared" si="2"/>
        <v>409.6</v>
      </c>
      <c r="H9" s="36">
        <f t="shared" si="2"/>
        <v>491.3</v>
      </c>
      <c r="I9" s="36">
        <f t="shared" si="2"/>
        <v>583.20000000000005</v>
      </c>
      <c r="J9" s="36">
        <f t="shared" si="2"/>
        <v>685.9</v>
      </c>
      <c r="K9" s="36">
        <f t="shared" si="2"/>
        <v>800</v>
      </c>
    </row>
    <row r="10" spans="1:14" x14ac:dyDescent="0.2">
      <c r="A10" s="35">
        <v>45413</v>
      </c>
      <c r="B10" s="36">
        <f t="shared" si="3"/>
        <v>146.41000000000008</v>
      </c>
      <c r="C10" s="36">
        <f t="shared" si="3"/>
        <v>207.35999999999999</v>
      </c>
      <c r="D10" s="36">
        <f t="shared" si="3"/>
        <v>285.61</v>
      </c>
      <c r="E10" s="36">
        <f t="shared" si="2"/>
        <v>384.15999999999997</v>
      </c>
      <c r="F10" s="36">
        <f t="shared" si="2"/>
        <v>506.25</v>
      </c>
      <c r="G10" s="36">
        <f t="shared" si="2"/>
        <v>655.36000000000013</v>
      </c>
      <c r="H10" s="36">
        <f t="shared" si="2"/>
        <v>835.21</v>
      </c>
      <c r="I10" s="36">
        <f t="shared" si="2"/>
        <v>1049.7600000000002</v>
      </c>
      <c r="J10" s="36">
        <f t="shared" si="2"/>
        <v>1303.2099999999998</v>
      </c>
      <c r="K10" s="36">
        <f t="shared" si="2"/>
        <v>1600</v>
      </c>
    </row>
    <row r="11" spans="1:14" x14ac:dyDescent="0.2">
      <c r="A11" s="35">
        <v>45444</v>
      </c>
      <c r="B11" s="36">
        <f t="shared" si="3"/>
        <v>161.0510000000001</v>
      </c>
      <c r="C11" s="36">
        <f t="shared" si="3"/>
        <v>248.83199999999997</v>
      </c>
      <c r="D11" s="36">
        <f t="shared" si="3"/>
        <v>371.29300000000001</v>
      </c>
      <c r="E11" s="36">
        <f t="shared" si="2"/>
        <v>537.82399999999996</v>
      </c>
      <c r="F11" s="36">
        <f t="shared" si="2"/>
        <v>759.375</v>
      </c>
      <c r="G11" s="36">
        <f t="shared" si="2"/>
        <v>1048.5760000000002</v>
      </c>
      <c r="H11" s="36">
        <f t="shared" si="2"/>
        <v>1419.857</v>
      </c>
      <c r="I11" s="36">
        <f t="shared" si="2"/>
        <v>1889.5680000000004</v>
      </c>
      <c r="J11" s="36">
        <f t="shared" si="2"/>
        <v>2476.0989999999997</v>
      </c>
      <c r="K11" s="36">
        <f t="shared" si="2"/>
        <v>3200</v>
      </c>
    </row>
    <row r="12" spans="1:14" x14ac:dyDescent="0.2">
      <c r="A12" s="35">
        <v>45474</v>
      </c>
      <c r="B12" s="36">
        <f t="shared" si="3"/>
        <v>177.15610000000012</v>
      </c>
      <c r="C12" s="36">
        <f t="shared" si="3"/>
        <v>298.59839999999997</v>
      </c>
      <c r="D12" s="36">
        <f t="shared" si="3"/>
        <v>482.68090000000001</v>
      </c>
      <c r="E12" s="36">
        <f t="shared" si="2"/>
        <v>752.95359999999994</v>
      </c>
      <c r="F12" s="36">
        <f t="shared" si="2"/>
        <v>1139.0625</v>
      </c>
      <c r="G12" s="36">
        <f t="shared" si="2"/>
        <v>1677.7216000000005</v>
      </c>
      <c r="H12" s="36">
        <f t="shared" si="2"/>
        <v>2413.7568999999999</v>
      </c>
      <c r="I12" s="36">
        <f t="shared" si="2"/>
        <v>3401.222400000001</v>
      </c>
      <c r="J12" s="36">
        <f t="shared" si="2"/>
        <v>4704.588099999999</v>
      </c>
      <c r="K12" s="36">
        <f t="shared" si="2"/>
        <v>6400</v>
      </c>
    </row>
    <row r="13" spans="1:14" x14ac:dyDescent="0.2">
      <c r="A13" s="35">
        <v>45505</v>
      </c>
      <c r="B13" s="36">
        <f t="shared" si="3"/>
        <v>194.87171000000015</v>
      </c>
      <c r="C13" s="36">
        <f t="shared" si="3"/>
        <v>358.31807999999995</v>
      </c>
      <c r="D13" s="36">
        <f t="shared" si="3"/>
        <v>627.48517000000004</v>
      </c>
      <c r="E13" s="36">
        <f t="shared" si="2"/>
        <v>1054.1350399999999</v>
      </c>
      <c r="F13" s="36">
        <f t="shared" si="2"/>
        <v>1708.59375</v>
      </c>
      <c r="G13" s="36">
        <f t="shared" si="2"/>
        <v>2684.3545600000011</v>
      </c>
      <c r="H13" s="36">
        <f t="shared" si="2"/>
        <v>4103.3867299999993</v>
      </c>
      <c r="I13" s="36">
        <f t="shared" si="2"/>
        <v>6122.2003200000017</v>
      </c>
      <c r="J13" s="36">
        <f t="shared" si="2"/>
        <v>8938.717389999998</v>
      </c>
      <c r="K13" s="36">
        <f t="shared" si="2"/>
        <v>12800</v>
      </c>
    </row>
    <row r="14" spans="1:14" x14ac:dyDescent="0.2">
      <c r="A14" s="35">
        <v>45536</v>
      </c>
      <c r="B14" s="36">
        <f t="shared" si="3"/>
        <v>214.3588810000002</v>
      </c>
      <c r="C14" s="36">
        <f t="shared" si="3"/>
        <v>429.98169599999994</v>
      </c>
      <c r="D14" s="36">
        <f t="shared" si="3"/>
        <v>815.73072100000013</v>
      </c>
      <c r="E14" s="36">
        <f t="shared" si="2"/>
        <v>1475.7890559999998</v>
      </c>
      <c r="F14" s="36">
        <f t="shared" si="2"/>
        <v>2562.890625</v>
      </c>
      <c r="G14" s="36">
        <f t="shared" si="2"/>
        <v>4294.9672960000016</v>
      </c>
      <c r="H14" s="36">
        <f t="shared" si="2"/>
        <v>6975.7574409999988</v>
      </c>
      <c r="I14" s="36">
        <f t="shared" si="2"/>
        <v>11019.960576000003</v>
      </c>
      <c r="J14" s="36">
        <f t="shared" si="2"/>
        <v>16983.563040999994</v>
      </c>
      <c r="K14" s="36">
        <f t="shared" si="2"/>
        <v>25600</v>
      </c>
    </row>
    <row r="15" spans="1:14" x14ac:dyDescent="0.2">
      <c r="A15" s="35">
        <v>45566</v>
      </c>
      <c r="B15" s="36">
        <f t="shared" si="3"/>
        <v>235.79476910000022</v>
      </c>
      <c r="C15" s="36">
        <f t="shared" si="3"/>
        <v>515.97803519999991</v>
      </c>
      <c r="D15" s="36">
        <f t="shared" si="3"/>
        <v>1060.4499373000001</v>
      </c>
      <c r="E15" s="36">
        <f t="shared" si="2"/>
        <v>2066.1046783999996</v>
      </c>
      <c r="F15" s="36">
        <f t="shared" si="2"/>
        <v>3844.3359375</v>
      </c>
      <c r="G15" s="36">
        <f t="shared" si="2"/>
        <v>6871.9476736000033</v>
      </c>
      <c r="H15" s="36">
        <f t="shared" si="2"/>
        <v>11858.787649699998</v>
      </c>
      <c r="I15" s="36">
        <f t="shared" si="2"/>
        <v>19835.929036800007</v>
      </c>
      <c r="J15" s="36">
        <f t="shared" si="2"/>
        <v>32268.769777899986</v>
      </c>
      <c r="K15" s="36">
        <f t="shared" si="2"/>
        <v>51200</v>
      </c>
    </row>
    <row r="16" spans="1:14" x14ac:dyDescent="0.2">
      <c r="A16" s="35">
        <v>45597</v>
      </c>
      <c r="B16" s="36">
        <f t="shared" si="3"/>
        <v>259.37424601000026</v>
      </c>
      <c r="C16" s="36">
        <f t="shared" si="3"/>
        <v>619.17364223999982</v>
      </c>
      <c r="D16" s="36">
        <f t="shared" si="3"/>
        <v>1378.5849184900003</v>
      </c>
      <c r="E16" s="36">
        <f t="shared" si="2"/>
        <v>2892.5465497599994</v>
      </c>
      <c r="F16" s="36">
        <f t="shared" si="2"/>
        <v>5766.50390625</v>
      </c>
      <c r="G16" s="36">
        <f t="shared" si="2"/>
        <v>10995.116277760006</v>
      </c>
      <c r="H16" s="36">
        <f t="shared" si="2"/>
        <v>20159.939004489996</v>
      </c>
      <c r="I16" s="36">
        <f t="shared" si="2"/>
        <v>35704.672266240013</v>
      </c>
      <c r="J16" s="36">
        <f t="shared" si="2"/>
        <v>61310.662578009971</v>
      </c>
      <c r="K16" s="36">
        <f t="shared" si="2"/>
        <v>102400</v>
      </c>
    </row>
    <row r="17" spans="1:11" x14ac:dyDescent="0.2">
      <c r="A17" s="35">
        <v>45627</v>
      </c>
      <c r="B17" s="36">
        <f t="shared" si="3"/>
        <v>285.3116706110003</v>
      </c>
      <c r="C17" s="36">
        <f t="shared" si="3"/>
        <v>743.00837068799979</v>
      </c>
      <c r="D17" s="36">
        <f t="shared" si="3"/>
        <v>1792.1603940370005</v>
      </c>
      <c r="E17" s="36">
        <f t="shared" si="2"/>
        <v>4049.5651696639989</v>
      </c>
      <c r="F17" s="36">
        <f t="shared" si="2"/>
        <v>8649.755859375</v>
      </c>
      <c r="G17" s="36">
        <f t="shared" si="2"/>
        <v>17592.186044416008</v>
      </c>
      <c r="H17" s="36">
        <f t="shared" si="2"/>
        <v>34271.896307632989</v>
      </c>
      <c r="I17" s="36">
        <f t="shared" si="2"/>
        <v>64268.410079232024</v>
      </c>
      <c r="J17" s="36">
        <f t="shared" si="2"/>
        <v>116490.25889821893</v>
      </c>
      <c r="K17" s="36">
        <f t="shared" si="2"/>
        <v>204800</v>
      </c>
    </row>
    <row r="18" spans="1:11" x14ac:dyDescent="0.2">
      <c r="A18" s="35">
        <v>45658</v>
      </c>
      <c r="B18" s="36">
        <f t="shared" si="3"/>
        <v>313.84283767210036</v>
      </c>
      <c r="C18" s="36">
        <f t="shared" si="3"/>
        <v>891.61004482559974</v>
      </c>
      <c r="D18" s="36">
        <f t="shared" si="3"/>
        <v>2329.8085122481007</v>
      </c>
      <c r="E18" s="36">
        <f t="shared" si="2"/>
        <v>5669.3912375295977</v>
      </c>
      <c r="F18" s="36">
        <f t="shared" si="2"/>
        <v>12974.6337890625</v>
      </c>
      <c r="G18" s="36">
        <f t="shared" si="2"/>
        <v>28147.497671065616</v>
      </c>
      <c r="H18" s="36">
        <f t="shared" si="2"/>
        <v>58262.223722976079</v>
      </c>
      <c r="I18" s="36">
        <f t="shared" si="2"/>
        <v>115683.13814261765</v>
      </c>
      <c r="J18" s="36">
        <f t="shared" si="2"/>
        <v>221331.49190661596</v>
      </c>
      <c r="K18" s="36">
        <f t="shared" si="2"/>
        <v>409600</v>
      </c>
    </row>
    <row r="19" spans="1:11" x14ac:dyDescent="0.2">
      <c r="A19" s="35">
        <v>45689</v>
      </c>
      <c r="B19" s="36">
        <f t="shared" si="3"/>
        <v>345.22712143931039</v>
      </c>
      <c r="C19" s="36">
        <f t="shared" si="3"/>
        <v>1069.9320537907197</v>
      </c>
      <c r="D19" s="36">
        <f t="shared" si="3"/>
        <v>3028.7510659225309</v>
      </c>
      <c r="E19" s="36">
        <f t="shared" si="2"/>
        <v>7937.1477325414362</v>
      </c>
      <c r="F19" s="36">
        <f t="shared" si="2"/>
        <v>19461.95068359375</v>
      </c>
      <c r="G19" s="36">
        <f t="shared" si="2"/>
        <v>45035.996273704986</v>
      </c>
      <c r="H19" s="36">
        <f t="shared" si="2"/>
        <v>99045.780329059329</v>
      </c>
      <c r="I19" s="36">
        <f t="shared" si="2"/>
        <v>208229.64865671177</v>
      </c>
      <c r="J19" s="36">
        <f t="shared" si="2"/>
        <v>420529.83462257031</v>
      </c>
      <c r="K19" s="36">
        <f t="shared" si="2"/>
        <v>819200</v>
      </c>
    </row>
    <row r="20" spans="1:11" x14ac:dyDescent="0.2">
      <c r="A20" s="45">
        <v>45717</v>
      </c>
      <c r="B20" s="36">
        <f t="shared" si="3"/>
        <v>379.74983358324147</v>
      </c>
      <c r="C20" s="36">
        <f t="shared" si="3"/>
        <v>1283.9184645488635</v>
      </c>
      <c r="D20" s="36">
        <f t="shared" si="3"/>
        <v>3937.37638569929</v>
      </c>
      <c r="E20" s="36">
        <f t="shared" si="2"/>
        <v>11112.00682555801</v>
      </c>
      <c r="F20" s="36">
        <f t="shared" si="2"/>
        <v>29192.926025390625</v>
      </c>
      <c r="G20" s="36">
        <f t="shared" si="2"/>
        <v>72057.594037927978</v>
      </c>
      <c r="H20" s="36">
        <f t="shared" si="2"/>
        <v>168377.82655940086</v>
      </c>
      <c r="I20" s="36">
        <f t="shared" si="2"/>
        <v>374813.36758208118</v>
      </c>
      <c r="J20" s="36">
        <f t="shared" si="2"/>
        <v>799006.68578288355</v>
      </c>
      <c r="K20" s="38">
        <f t="shared" si="2"/>
        <v>1638400</v>
      </c>
    </row>
    <row r="21" spans="1:11" x14ac:dyDescent="0.2">
      <c r="A21" s="45">
        <v>45748</v>
      </c>
      <c r="B21" s="36">
        <f t="shared" si="3"/>
        <v>417.72481694156562</v>
      </c>
      <c r="C21" s="36">
        <f t="shared" si="3"/>
        <v>1540.7021574586363</v>
      </c>
      <c r="D21" s="36">
        <f t="shared" si="3"/>
        <v>5118.5893014090771</v>
      </c>
      <c r="E21" s="36">
        <f t="shared" si="2"/>
        <v>15556.809555781212</v>
      </c>
      <c r="F21" s="36">
        <f t="shared" si="2"/>
        <v>43789.389038085938</v>
      </c>
      <c r="G21" s="36">
        <f t="shared" si="2"/>
        <v>115292.15046068477</v>
      </c>
      <c r="H21" s="36">
        <f t="shared" si="2"/>
        <v>286242.30515098147</v>
      </c>
      <c r="I21" s="36">
        <f t="shared" si="2"/>
        <v>674664.06164774613</v>
      </c>
      <c r="J21" s="38">
        <f t="shared" si="2"/>
        <v>1518112.7029874786</v>
      </c>
      <c r="K21" s="36">
        <f t="shared" si="2"/>
        <v>3276800</v>
      </c>
    </row>
    <row r="22" spans="1:11" x14ac:dyDescent="0.2">
      <c r="A22" s="45">
        <v>45778</v>
      </c>
      <c r="B22" s="36">
        <f t="shared" si="3"/>
        <v>459.49729863572225</v>
      </c>
      <c r="C22" s="36">
        <f t="shared" si="3"/>
        <v>1848.8425889503635</v>
      </c>
      <c r="D22" s="36">
        <f t="shared" si="3"/>
        <v>6654.1660918318003</v>
      </c>
      <c r="E22" s="36">
        <f t="shared" si="2"/>
        <v>21779.533378093696</v>
      </c>
      <c r="F22" s="36">
        <f t="shared" si="2"/>
        <v>65684.083557128906</v>
      </c>
      <c r="G22" s="36">
        <f t="shared" si="2"/>
        <v>184467.44073709566</v>
      </c>
      <c r="H22" s="36">
        <f t="shared" si="2"/>
        <v>486611.91875666846</v>
      </c>
      <c r="I22" s="38">
        <f t="shared" si="2"/>
        <v>1214395.3109659432</v>
      </c>
      <c r="J22" s="36">
        <f t="shared" si="2"/>
        <v>2884414.1356762093</v>
      </c>
      <c r="K22" s="36">
        <f t="shared" si="2"/>
        <v>6553600</v>
      </c>
    </row>
    <row r="23" spans="1:11" x14ac:dyDescent="0.2">
      <c r="A23" s="45">
        <v>45809</v>
      </c>
      <c r="B23" s="36">
        <f t="shared" si="3"/>
        <v>505.4470284992945</v>
      </c>
      <c r="C23" s="36">
        <f t="shared" si="3"/>
        <v>2218.6111067404363</v>
      </c>
      <c r="D23" s="36">
        <f t="shared" si="3"/>
        <v>8650.4159193813412</v>
      </c>
      <c r="E23" s="36">
        <f t="shared" ref="E23:E65" si="4">E22*E$4</f>
        <v>30491.346729331173</v>
      </c>
      <c r="F23" s="36">
        <f t="shared" ref="F23:F65" si="5">F22*F$4</f>
        <v>98526.125335693359</v>
      </c>
      <c r="G23" s="36">
        <f t="shared" ref="G23:G65" si="6">G22*G$4</f>
        <v>295147.90517935308</v>
      </c>
      <c r="H23" s="36">
        <f t="shared" ref="H23:H65" si="7">H22*H$4</f>
        <v>827240.26188633638</v>
      </c>
      <c r="I23" s="36">
        <f t="shared" ref="I23:I65" si="8">I22*I$4</f>
        <v>2185911.5597386979</v>
      </c>
      <c r="J23" s="36">
        <f t="shared" ref="J23:J65" si="9">J22*J$4</f>
        <v>5480386.8577847974</v>
      </c>
      <c r="K23" s="36">
        <f t="shared" ref="K23:K65" si="10">K22*K$4</f>
        <v>13107200</v>
      </c>
    </row>
    <row r="24" spans="1:11" x14ac:dyDescent="0.2">
      <c r="A24" s="45">
        <v>45839</v>
      </c>
      <c r="B24" s="36">
        <f t="shared" si="3"/>
        <v>555.99173134922398</v>
      </c>
      <c r="C24" s="36">
        <f t="shared" si="3"/>
        <v>2662.3333280885236</v>
      </c>
      <c r="D24" s="36">
        <f t="shared" si="3"/>
        <v>11245.540695195745</v>
      </c>
      <c r="E24" s="36">
        <f t="shared" si="4"/>
        <v>42687.885421063642</v>
      </c>
      <c r="F24" s="36">
        <f t="shared" si="5"/>
        <v>147789.18800354004</v>
      </c>
      <c r="G24" s="36">
        <f t="shared" si="6"/>
        <v>472236.64828696498</v>
      </c>
      <c r="H24" s="38">
        <f t="shared" si="7"/>
        <v>1406308.4452067718</v>
      </c>
      <c r="I24" s="36">
        <f t="shared" si="8"/>
        <v>3934640.8075296562</v>
      </c>
      <c r="J24" s="36">
        <f t="shared" si="9"/>
        <v>10412735.029791115</v>
      </c>
      <c r="K24" s="36">
        <f t="shared" si="10"/>
        <v>26214400</v>
      </c>
    </row>
    <row r="25" spans="1:11" x14ac:dyDescent="0.2">
      <c r="A25" s="45">
        <v>45870</v>
      </c>
      <c r="B25" s="36">
        <f t="shared" si="3"/>
        <v>611.59090448414645</v>
      </c>
      <c r="C25" s="36">
        <f t="shared" si="3"/>
        <v>3194.7999937062282</v>
      </c>
      <c r="D25" s="36">
        <f t="shared" si="3"/>
        <v>14619.202903754469</v>
      </c>
      <c r="E25" s="36">
        <f t="shared" si="4"/>
        <v>59763.039589489097</v>
      </c>
      <c r="F25" s="36">
        <f t="shared" si="5"/>
        <v>221683.78200531006</v>
      </c>
      <c r="G25" s="36">
        <f t="shared" si="6"/>
        <v>755578.63725914399</v>
      </c>
      <c r="H25" s="36">
        <f t="shared" si="7"/>
        <v>2390724.3568515121</v>
      </c>
      <c r="I25" s="36">
        <f t="shared" si="8"/>
        <v>7082353.4535533814</v>
      </c>
      <c r="J25" s="36">
        <f t="shared" si="9"/>
        <v>19784196.556603119</v>
      </c>
      <c r="K25" s="36">
        <f t="shared" si="10"/>
        <v>52428800</v>
      </c>
    </row>
    <row r="26" spans="1:11" x14ac:dyDescent="0.2">
      <c r="A26" s="45">
        <v>45901</v>
      </c>
      <c r="B26" s="36">
        <f t="shared" si="3"/>
        <v>672.74999493256109</v>
      </c>
      <c r="C26" s="36">
        <f t="shared" si="3"/>
        <v>3833.7599924474735</v>
      </c>
      <c r="D26" s="36">
        <f t="shared" si="3"/>
        <v>19004.963774880809</v>
      </c>
      <c r="E26" s="36">
        <f t="shared" si="4"/>
        <v>83668.255425284733</v>
      </c>
      <c r="F26" s="36">
        <f t="shared" si="5"/>
        <v>332525.67300796509</v>
      </c>
      <c r="G26" s="38">
        <f t="shared" si="6"/>
        <v>1208925.8196146304</v>
      </c>
      <c r="H26" s="36">
        <f t="shared" si="7"/>
        <v>4064231.4066475704</v>
      </c>
      <c r="I26" s="36">
        <f t="shared" si="8"/>
        <v>12748236.216396086</v>
      </c>
      <c r="J26" s="36">
        <f t="shared" si="9"/>
        <v>37589973.457545921</v>
      </c>
      <c r="K26" s="36">
        <f t="shared" si="10"/>
        <v>104857600</v>
      </c>
    </row>
    <row r="27" spans="1:11" x14ac:dyDescent="0.2">
      <c r="A27" s="45">
        <v>45931</v>
      </c>
      <c r="B27" s="36">
        <f t="shared" si="3"/>
        <v>740.02499442581723</v>
      </c>
      <c r="C27" s="36">
        <f t="shared" si="3"/>
        <v>4600.5119909369678</v>
      </c>
      <c r="D27" s="36">
        <f t="shared" si="3"/>
        <v>24706.452907345054</v>
      </c>
      <c r="E27" s="36">
        <f t="shared" si="4"/>
        <v>117135.55759539861</v>
      </c>
      <c r="F27" s="36">
        <f t="shared" si="5"/>
        <v>498788.50951194763</v>
      </c>
      <c r="G27" s="36">
        <f t="shared" si="6"/>
        <v>1934281.3113834087</v>
      </c>
      <c r="H27" s="36">
        <f t="shared" si="7"/>
        <v>6909193.3913008692</v>
      </c>
      <c r="I27" s="36">
        <f t="shared" si="8"/>
        <v>22946825.189512957</v>
      </c>
      <c r="J27" s="36">
        <f t="shared" si="9"/>
        <v>71420949.569337249</v>
      </c>
      <c r="K27" s="36">
        <f t="shared" si="10"/>
        <v>209715200</v>
      </c>
    </row>
    <row r="28" spans="1:11" x14ac:dyDescent="0.2">
      <c r="A28" s="45">
        <v>45962</v>
      </c>
      <c r="B28" s="36">
        <f t="shared" si="3"/>
        <v>814.02749386839901</v>
      </c>
      <c r="C28" s="36">
        <f t="shared" si="3"/>
        <v>5520.614389124361</v>
      </c>
      <c r="D28" s="36">
        <f t="shared" si="3"/>
        <v>32118.388779548572</v>
      </c>
      <c r="E28" s="36">
        <f t="shared" si="4"/>
        <v>163989.78063355805</v>
      </c>
      <c r="F28" s="36">
        <f t="shared" si="5"/>
        <v>748182.76426792145</v>
      </c>
      <c r="G28" s="36">
        <f t="shared" si="6"/>
        <v>3094850.0982134542</v>
      </c>
      <c r="H28" s="36">
        <f t="shared" si="7"/>
        <v>11745628.765211478</v>
      </c>
      <c r="I28" s="36">
        <f t="shared" si="8"/>
        <v>41304285.34112332</v>
      </c>
      <c r="J28" s="36">
        <f t="shared" si="9"/>
        <v>135699804.18174076</v>
      </c>
      <c r="K28" s="36">
        <f t="shared" si="10"/>
        <v>419430400</v>
      </c>
    </row>
    <row r="29" spans="1:11" x14ac:dyDescent="0.2">
      <c r="A29" s="45">
        <v>45992</v>
      </c>
      <c r="B29" s="36">
        <f t="shared" si="3"/>
        <v>895.43024325523902</v>
      </c>
      <c r="C29" s="36">
        <f t="shared" si="3"/>
        <v>6624.7372669492333</v>
      </c>
      <c r="D29" s="36">
        <f t="shared" si="3"/>
        <v>41753.905413413144</v>
      </c>
      <c r="E29" s="36">
        <f t="shared" si="4"/>
        <v>229585.69288698127</v>
      </c>
      <c r="F29" s="38">
        <f t="shared" si="5"/>
        <v>1122274.1464018822</v>
      </c>
      <c r="G29" s="36">
        <f t="shared" si="6"/>
        <v>4951760.1571415272</v>
      </c>
      <c r="H29" s="36">
        <f t="shared" si="7"/>
        <v>19967568.900859512</v>
      </c>
      <c r="I29" s="36">
        <f t="shared" si="8"/>
        <v>74347713.614021972</v>
      </c>
      <c r="J29" s="36">
        <f t="shared" si="9"/>
        <v>257829627.94530743</v>
      </c>
      <c r="K29" s="36">
        <f t="shared" si="10"/>
        <v>838860800</v>
      </c>
    </row>
    <row r="30" spans="1:11" x14ac:dyDescent="0.2">
      <c r="A30" s="45">
        <v>46023</v>
      </c>
      <c r="B30" s="36">
        <f t="shared" si="3"/>
        <v>984.97326758076304</v>
      </c>
      <c r="C30" s="36">
        <f t="shared" si="3"/>
        <v>7949.6847203390798</v>
      </c>
      <c r="D30" s="36">
        <f t="shared" si="3"/>
        <v>54280.077037437091</v>
      </c>
      <c r="E30" s="36">
        <f t="shared" si="4"/>
        <v>321419.97004177375</v>
      </c>
      <c r="F30" s="36">
        <f t="shared" si="5"/>
        <v>1683411.2196028233</v>
      </c>
      <c r="G30" s="36">
        <f t="shared" si="6"/>
        <v>7922816.2514264435</v>
      </c>
      <c r="H30" s="36">
        <f t="shared" si="7"/>
        <v>33944867.131461173</v>
      </c>
      <c r="I30" s="36">
        <f t="shared" si="8"/>
        <v>133825884.50523955</v>
      </c>
      <c r="J30" s="36">
        <f t="shared" si="9"/>
        <v>489876293.09608412</v>
      </c>
      <c r="K30" s="36">
        <f t="shared" si="10"/>
        <v>1677721600</v>
      </c>
    </row>
    <row r="31" spans="1:11" x14ac:dyDescent="0.2">
      <c r="A31" s="45">
        <v>46054</v>
      </c>
      <c r="B31" s="36">
        <f t="shared" si="3"/>
        <v>1083.4705943388394</v>
      </c>
      <c r="C31" s="36">
        <f t="shared" si="3"/>
        <v>9539.6216644068954</v>
      </c>
      <c r="D31" s="36">
        <f t="shared" si="3"/>
        <v>70564.100148668222</v>
      </c>
      <c r="E31" s="36">
        <f t="shared" si="4"/>
        <v>449987.9580584832</v>
      </c>
      <c r="F31" s="36">
        <f t="shared" si="5"/>
        <v>2525116.8294042349</v>
      </c>
      <c r="G31" s="36">
        <f t="shared" si="6"/>
        <v>12676506.00228231</v>
      </c>
      <c r="H31" s="36">
        <f t="shared" si="7"/>
        <v>57706274.123483993</v>
      </c>
      <c r="I31" s="36">
        <f t="shared" si="8"/>
        <v>240886592.10943118</v>
      </c>
      <c r="J31" s="36">
        <f t="shared" si="9"/>
        <v>930764956.88255978</v>
      </c>
      <c r="K31" s="36">
        <f t="shared" si="10"/>
        <v>3355443200</v>
      </c>
    </row>
    <row r="32" spans="1:11" x14ac:dyDescent="0.2">
      <c r="A32" s="45">
        <v>46082</v>
      </c>
      <c r="B32" s="36">
        <f t="shared" si="3"/>
        <v>1191.8176537727234</v>
      </c>
      <c r="C32" s="36">
        <f t="shared" si="3"/>
        <v>11447.545997288275</v>
      </c>
      <c r="D32" s="36">
        <f t="shared" si="3"/>
        <v>91733.330193268688</v>
      </c>
      <c r="E32" s="36">
        <f t="shared" si="4"/>
        <v>629983.14128187648</v>
      </c>
      <c r="F32" s="36">
        <f t="shared" si="5"/>
        <v>3787675.2441063523</v>
      </c>
      <c r="G32" s="36">
        <f t="shared" si="6"/>
        <v>20282409.603651699</v>
      </c>
      <c r="H32" s="36">
        <f t="shared" si="7"/>
        <v>98100666.009922788</v>
      </c>
      <c r="I32" s="36">
        <f t="shared" si="8"/>
        <v>433595865.79697615</v>
      </c>
      <c r="J32" s="36">
        <f t="shared" si="9"/>
        <v>1768453418.0768635</v>
      </c>
      <c r="K32" s="36">
        <f t="shared" si="10"/>
        <v>6710886400</v>
      </c>
    </row>
    <row r="33" spans="1:11" x14ac:dyDescent="0.2">
      <c r="A33" s="45">
        <v>46113</v>
      </c>
      <c r="B33" s="36">
        <f t="shared" si="3"/>
        <v>1310.9994191499959</v>
      </c>
      <c r="C33" s="36">
        <f t="shared" si="3"/>
        <v>13737.055196745929</v>
      </c>
      <c r="D33" s="36">
        <f t="shared" si="3"/>
        <v>119253.32925124929</v>
      </c>
      <c r="E33" s="36">
        <f t="shared" si="4"/>
        <v>881976.397794627</v>
      </c>
      <c r="F33" s="36">
        <f t="shared" si="5"/>
        <v>5681512.8661595285</v>
      </c>
      <c r="G33" s="36">
        <f t="shared" si="6"/>
        <v>32451855.365842719</v>
      </c>
      <c r="H33" s="36">
        <f t="shared" si="7"/>
        <v>166771132.21686873</v>
      </c>
      <c r="I33" s="36">
        <f t="shared" si="8"/>
        <v>780472558.43455708</v>
      </c>
      <c r="J33" s="36">
        <f t="shared" si="9"/>
        <v>3360061494.3460407</v>
      </c>
      <c r="K33" s="36">
        <f t="shared" si="10"/>
        <v>13421772800</v>
      </c>
    </row>
    <row r="34" spans="1:11" x14ac:dyDescent="0.2">
      <c r="A34" s="45">
        <v>46143</v>
      </c>
      <c r="B34" s="36">
        <f t="shared" si="3"/>
        <v>1442.0993610649957</v>
      </c>
      <c r="C34" s="36">
        <f t="shared" si="3"/>
        <v>16484.466236095115</v>
      </c>
      <c r="D34" s="36">
        <f t="shared" si="3"/>
        <v>155029.32802662408</v>
      </c>
      <c r="E34" s="38">
        <f t="shared" si="4"/>
        <v>1234766.9569124777</v>
      </c>
      <c r="F34" s="36">
        <f t="shared" si="5"/>
        <v>8522269.2992392927</v>
      </c>
      <c r="G34" s="36">
        <f t="shared" si="6"/>
        <v>51922968.585348353</v>
      </c>
      <c r="H34" s="36">
        <f t="shared" si="7"/>
        <v>283510924.76867682</v>
      </c>
      <c r="I34" s="36">
        <f t="shared" si="8"/>
        <v>1404850605.1822028</v>
      </c>
      <c r="J34" s="36">
        <f t="shared" si="9"/>
        <v>6384116839.2574768</v>
      </c>
      <c r="K34" s="36">
        <f t="shared" si="10"/>
        <v>26843545600</v>
      </c>
    </row>
    <row r="35" spans="1:11" x14ac:dyDescent="0.2">
      <c r="A35" s="45">
        <v>46174</v>
      </c>
      <c r="B35" s="36">
        <f t="shared" si="3"/>
        <v>1586.3092971714955</v>
      </c>
      <c r="C35" s="36">
        <f t="shared" si="3"/>
        <v>19781.359483314136</v>
      </c>
      <c r="D35" s="36">
        <f t="shared" si="3"/>
        <v>201538.1264346113</v>
      </c>
      <c r="E35" s="36">
        <f t="shared" si="4"/>
        <v>1728673.7396774688</v>
      </c>
      <c r="F35" s="36">
        <f t="shared" si="5"/>
        <v>12783403.948858939</v>
      </c>
      <c r="G35" s="36">
        <f t="shared" si="6"/>
        <v>83076749.736557364</v>
      </c>
      <c r="H35" s="36">
        <f t="shared" si="7"/>
        <v>481968572.10675055</v>
      </c>
      <c r="I35" s="36">
        <f t="shared" si="8"/>
        <v>2528731089.3279653</v>
      </c>
      <c r="J35" s="36">
        <f t="shared" si="9"/>
        <v>12129821994.589205</v>
      </c>
      <c r="K35" s="36">
        <f t="shared" si="10"/>
        <v>53687091200</v>
      </c>
    </row>
    <row r="36" spans="1:11" x14ac:dyDescent="0.2">
      <c r="A36" s="35">
        <v>46204</v>
      </c>
      <c r="B36" s="36">
        <f t="shared" si="3"/>
        <v>1744.9402268886452</v>
      </c>
      <c r="C36" s="36">
        <f t="shared" si="3"/>
        <v>23737.631379976963</v>
      </c>
      <c r="D36" s="36">
        <f t="shared" si="3"/>
        <v>261999.5643649947</v>
      </c>
      <c r="E36" s="36">
        <f t="shared" si="4"/>
        <v>2420143.2355484562</v>
      </c>
      <c r="F36" s="36">
        <f t="shared" si="5"/>
        <v>19175105.923288409</v>
      </c>
      <c r="G36" s="36">
        <f t="shared" si="6"/>
        <v>132922799.57849179</v>
      </c>
      <c r="H36" s="36">
        <f t="shared" si="7"/>
        <v>819346572.58147585</v>
      </c>
      <c r="I36" s="36">
        <f t="shared" si="8"/>
        <v>4551715960.7903376</v>
      </c>
      <c r="J36" s="36">
        <f t="shared" si="9"/>
        <v>23046661789.719486</v>
      </c>
      <c r="K36" s="36">
        <f t="shared" si="10"/>
        <v>107374182400</v>
      </c>
    </row>
    <row r="37" spans="1:11" x14ac:dyDescent="0.2">
      <c r="A37" s="35">
        <v>46235</v>
      </c>
      <c r="B37" s="36">
        <f t="shared" si="3"/>
        <v>1919.4342495775097</v>
      </c>
      <c r="C37" s="36">
        <f t="shared" si="3"/>
        <v>28485.157655972354</v>
      </c>
      <c r="D37" s="36">
        <f t="shared" si="3"/>
        <v>340599.43367449311</v>
      </c>
      <c r="E37" s="36">
        <f t="shared" si="4"/>
        <v>3388200.5297678383</v>
      </c>
      <c r="F37" s="36">
        <f t="shared" si="5"/>
        <v>28762658.884932615</v>
      </c>
      <c r="G37" s="36">
        <f t="shared" si="6"/>
        <v>212676479.32558689</v>
      </c>
      <c r="H37" s="36">
        <f t="shared" si="7"/>
        <v>1392889173.3885088</v>
      </c>
      <c r="I37" s="36">
        <f t="shared" si="8"/>
        <v>8193088729.4226074</v>
      </c>
      <c r="J37" s="36">
        <f t="shared" si="9"/>
        <v>43788657400.467018</v>
      </c>
      <c r="K37" s="36">
        <f t="shared" si="10"/>
        <v>214748364800</v>
      </c>
    </row>
    <row r="38" spans="1:11" x14ac:dyDescent="0.2">
      <c r="A38" s="35">
        <v>46266</v>
      </c>
      <c r="B38" s="36">
        <f t="shared" si="3"/>
        <v>2111.3776745352607</v>
      </c>
      <c r="C38" s="36">
        <f t="shared" si="3"/>
        <v>34182.189187166827</v>
      </c>
      <c r="D38" s="36">
        <f t="shared" si="3"/>
        <v>442779.26377684105</v>
      </c>
      <c r="E38" s="36">
        <f t="shared" si="4"/>
        <v>4743480.7416749736</v>
      </c>
      <c r="F38" s="36">
        <f t="shared" si="5"/>
        <v>43143988.327398926</v>
      </c>
      <c r="G38" s="36">
        <f t="shared" si="6"/>
        <v>340282366.92093903</v>
      </c>
      <c r="H38" s="36">
        <f t="shared" si="7"/>
        <v>2367911594.7604647</v>
      </c>
      <c r="I38" s="36">
        <f t="shared" si="8"/>
        <v>14747559712.960693</v>
      </c>
      <c r="J38" s="36">
        <f t="shared" si="9"/>
        <v>83198449060.887329</v>
      </c>
      <c r="K38" s="36">
        <f t="shared" si="10"/>
        <v>429496729600</v>
      </c>
    </row>
    <row r="39" spans="1:11" x14ac:dyDescent="0.2">
      <c r="A39" s="35">
        <v>46296</v>
      </c>
      <c r="B39" s="36">
        <f t="shared" si="3"/>
        <v>2322.5154419887867</v>
      </c>
      <c r="C39" s="36">
        <f t="shared" si="3"/>
        <v>41018.627024600188</v>
      </c>
      <c r="D39" s="36">
        <f t="shared" si="3"/>
        <v>575613.04290989344</v>
      </c>
      <c r="E39" s="36">
        <f t="shared" si="4"/>
        <v>6640873.0383449625</v>
      </c>
      <c r="F39" s="36">
        <f t="shared" si="5"/>
        <v>64715982.491098389</v>
      </c>
      <c r="G39" s="36">
        <f t="shared" si="6"/>
        <v>544451787.07350242</v>
      </c>
      <c r="H39" s="36">
        <f t="shared" si="7"/>
        <v>4025449711.0927896</v>
      </c>
      <c r="I39" s="36">
        <f t="shared" si="8"/>
        <v>26545607483.32925</v>
      </c>
      <c r="J39" s="36">
        <f t="shared" si="9"/>
        <v>158077053215.68591</v>
      </c>
      <c r="K39" s="36">
        <f t="shared" si="10"/>
        <v>858993459200</v>
      </c>
    </row>
    <row r="40" spans="1:11" x14ac:dyDescent="0.2">
      <c r="A40" s="35">
        <v>46327</v>
      </c>
      <c r="B40" s="36">
        <f t="shared" si="3"/>
        <v>2554.7669861876657</v>
      </c>
      <c r="C40" s="36">
        <f t="shared" si="3"/>
        <v>49222.352429520222</v>
      </c>
      <c r="D40" s="36">
        <f t="shared" si="3"/>
        <v>748296.95578286145</v>
      </c>
      <c r="E40" s="36">
        <f t="shared" si="4"/>
        <v>9297222.2536829468</v>
      </c>
      <c r="F40" s="36">
        <f t="shared" si="5"/>
        <v>97073973.736647576</v>
      </c>
      <c r="G40" s="36">
        <f t="shared" si="6"/>
        <v>871122859.31760395</v>
      </c>
      <c r="H40" s="36">
        <f t="shared" si="7"/>
        <v>6843264508.8577423</v>
      </c>
      <c r="I40" s="36">
        <f t="shared" si="8"/>
        <v>47782093469.992653</v>
      </c>
      <c r="J40" s="36">
        <f t="shared" si="9"/>
        <v>300346401109.80322</v>
      </c>
      <c r="K40" s="36">
        <f t="shared" si="10"/>
        <v>1717986918400</v>
      </c>
    </row>
    <row r="41" spans="1:11" x14ac:dyDescent="0.2">
      <c r="A41" s="35">
        <v>46357</v>
      </c>
      <c r="B41" s="36">
        <f t="shared" si="3"/>
        <v>2810.2436848064326</v>
      </c>
      <c r="C41" s="36">
        <f t="shared" si="3"/>
        <v>59066.822915424265</v>
      </c>
      <c r="D41" s="36">
        <f t="shared" si="3"/>
        <v>972786.04251771991</v>
      </c>
      <c r="E41" s="36">
        <f t="shared" si="4"/>
        <v>13016111.155156124</v>
      </c>
      <c r="F41" s="36">
        <f t="shared" si="5"/>
        <v>145610960.60497135</v>
      </c>
      <c r="G41" s="36">
        <f t="shared" si="6"/>
        <v>1393796574.9081664</v>
      </c>
      <c r="H41" s="36">
        <f t="shared" si="7"/>
        <v>11633549665.058161</v>
      </c>
      <c r="I41" s="36">
        <f t="shared" si="8"/>
        <v>86007768245.986771</v>
      </c>
      <c r="J41" s="36">
        <f t="shared" si="9"/>
        <v>570658162108.6261</v>
      </c>
      <c r="K41" s="36">
        <f t="shared" si="10"/>
        <v>3435973836800</v>
      </c>
    </row>
    <row r="42" spans="1:11" x14ac:dyDescent="0.2">
      <c r="A42" s="35">
        <v>46388</v>
      </c>
      <c r="B42" s="36">
        <f t="shared" si="3"/>
        <v>3091.2680532870763</v>
      </c>
      <c r="C42" s="36">
        <f t="shared" si="3"/>
        <v>70880.187498509113</v>
      </c>
      <c r="D42" s="38">
        <f t="shared" si="3"/>
        <v>1264621.8552730358</v>
      </c>
      <c r="E42" s="36">
        <f t="shared" si="4"/>
        <v>18222555.617218573</v>
      </c>
      <c r="F42" s="36">
        <f t="shared" si="5"/>
        <v>218416440.90745702</v>
      </c>
      <c r="G42" s="36">
        <f t="shared" si="6"/>
        <v>2230074519.8530664</v>
      </c>
      <c r="H42" s="36">
        <f t="shared" si="7"/>
        <v>19777034430.598873</v>
      </c>
      <c r="I42" s="36">
        <f t="shared" si="8"/>
        <v>154813982842.77618</v>
      </c>
      <c r="J42" s="36">
        <f t="shared" si="9"/>
        <v>1084250508006.3895</v>
      </c>
      <c r="K42" s="36">
        <f t="shared" si="10"/>
        <v>6871947673600</v>
      </c>
    </row>
    <row r="43" spans="1:11" x14ac:dyDescent="0.2">
      <c r="A43" s="35">
        <v>46419</v>
      </c>
      <c r="B43" s="36">
        <f t="shared" si="3"/>
        <v>3400.3948586157844</v>
      </c>
      <c r="C43" s="36">
        <f t="shared" si="3"/>
        <v>85056.224998210935</v>
      </c>
      <c r="D43" s="36">
        <f t="shared" si="3"/>
        <v>1644008.4118549465</v>
      </c>
      <c r="E43" s="36">
        <f t="shared" si="4"/>
        <v>25511577.864105999</v>
      </c>
      <c r="F43" s="36">
        <f t="shared" si="5"/>
        <v>327624661.36118555</v>
      </c>
      <c r="G43" s="36">
        <f t="shared" si="6"/>
        <v>3568119231.7649064</v>
      </c>
      <c r="H43" s="36">
        <f t="shared" si="7"/>
        <v>33620958532.018082</v>
      </c>
      <c r="I43" s="36">
        <f t="shared" si="8"/>
        <v>278665169116.99713</v>
      </c>
      <c r="J43" s="36">
        <f t="shared" si="9"/>
        <v>2060075965212.1399</v>
      </c>
      <c r="K43" s="36">
        <f t="shared" si="10"/>
        <v>13743895347200</v>
      </c>
    </row>
    <row r="44" spans="1:11" x14ac:dyDescent="0.2">
      <c r="A44" s="35">
        <v>46447</v>
      </c>
      <c r="B44" s="36">
        <f t="shared" si="3"/>
        <v>3740.4343444773631</v>
      </c>
      <c r="C44" s="36">
        <f t="shared" si="3"/>
        <v>102067.46999785311</v>
      </c>
      <c r="D44" s="36">
        <f t="shared" si="3"/>
        <v>2137210.9354114304</v>
      </c>
      <c r="E44" s="36">
        <f t="shared" si="4"/>
        <v>35716209.009748399</v>
      </c>
      <c r="F44" s="36">
        <f t="shared" si="5"/>
        <v>491436992.04177833</v>
      </c>
      <c r="G44" s="36">
        <f t="shared" si="6"/>
        <v>5708990770.8238506</v>
      </c>
      <c r="H44" s="36">
        <f t="shared" si="7"/>
        <v>57155629504.43074</v>
      </c>
      <c r="I44" s="36">
        <f t="shared" si="8"/>
        <v>501597304410.59485</v>
      </c>
      <c r="J44" s="36">
        <f t="shared" si="9"/>
        <v>3914144333903.0654</v>
      </c>
      <c r="K44" s="36">
        <f t="shared" si="10"/>
        <v>27487790694400</v>
      </c>
    </row>
    <row r="45" spans="1:11" x14ac:dyDescent="0.2">
      <c r="A45" s="35">
        <v>46478</v>
      </c>
      <c r="B45" s="36">
        <f t="shared" si="3"/>
        <v>4114.4777789250993</v>
      </c>
      <c r="C45" s="36">
        <f t="shared" si="3"/>
        <v>122480.96399742374</v>
      </c>
      <c r="D45" s="36">
        <f t="shared" si="3"/>
        <v>2778374.2160348599</v>
      </c>
      <c r="E45" s="36">
        <f t="shared" si="4"/>
        <v>50002692.613647759</v>
      </c>
      <c r="F45" s="36">
        <f t="shared" si="5"/>
        <v>737155488.06266749</v>
      </c>
      <c r="G45" s="36">
        <f t="shared" si="6"/>
        <v>9134385233.318161</v>
      </c>
      <c r="H45" s="36">
        <f t="shared" si="7"/>
        <v>97164570157.532257</v>
      </c>
      <c r="I45" s="36">
        <f t="shared" si="8"/>
        <v>902875147939.0708</v>
      </c>
      <c r="J45" s="36">
        <f t="shared" si="9"/>
        <v>7436874234415.8242</v>
      </c>
      <c r="K45" s="36">
        <f t="shared" si="10"/>
        <v>54975581388800</v>
      </c>
    </row>
    <row r="46" spans="1:11" x14ac:dyDescent="0.2">
      <c r="A46" s="35">
        <v>46508</v>
      </c>
      <c r="B46" s="36">
        <f t="shared" si="3"/>
        <v>4525.9255568176095</v>
      </c>
      <c r="C46" s="36">
        <f t="shared" si="3"/>
        <v>146977.15679690847</v>
      </c>
      <c r="D46" s="36">
        <f t="shared" si="3"/>
        <v>3611886.4808453182</v>
      </c>
      <c r="E46" s="36">
        <f t="shared" si="4"/>
        <v>70003769.659106866</v>
      </c>
      <c r="F46" s="36">
        <f t="shared" si="5"/>
        <v>1105733232.0940013</v>
      </c>
      <c r="G46" s="36">
        <f t="shared" si="6"/>
        <v>14615016373.309059</v>
      </c>
      <c r="H46" s="36">
        <f t="shared" si="7"/>
        <v>165179769267.80484</v>
      </c>
      <c r="I46" s="36">
        <f t="shared" si="8"/>
        <v>1625175266290.3274</v>
      </c>
      <c r="J46" s="36">
        <f t="shared" si="9"/>
        <v>14130061045390.064</v>
      </c>
      <c r="K46" s="36">
        <f t="shared" si="10"/>
        <v>109951162777600</v>
      </c>
    </row>
    <row r="47" spans="1:11" x14ac:dyDescent="0.2">
      <c r="A47" s="35">
        <v>46539</v>
      </c>
      <c r="B47" s="36">
        <f t="shared" si="3"/>
        <v>4978.5181124993705</v>
      </c>
      <c r="C47" s="36">
        <f t="shared" si="3"/>
        <v>176372.58815629015</v>
      </c>
      <c r="D47" s="36">
        <f t="shared" si="3"/>
        <v>4695452.4250989137</v>
      </c>
      <c r="E47" s="36">
        <f t="shared" si="4"/>
        <v>98005277.522749603</v>
      </c>
      <c r="F47" s="36">
        <f t="shared" si="5"/>
        <v>1658599848.1410019</v>
      </c>
      <c r="G47" s="36">
        <f t="shared" si="6"/>
        <v>23384026197.294495</v>
      </c>
      <c r="H47" s="36">
        <f t="shared" si="7"/>
        <v>280805607755.26825</v>
      </c>
      <c r="I47" s="36">
        <f t="shared" si="8"/>
        <v>2925315479322.5894</v>
      </c>
      <c r="J47" s="36">
        <f t="shared" si="9"/>
        <v>26847115986241.121</v>
      </c>
      <c r="K47" s="36">
        <f t="shared" si="10"/>
        <v>219902325555200</v>
      </c>
    </row>
    <row r="48" spans="1:11" x14ac:dyDescent="0.2">
      <c r="A48" s="35">
        <v>46569</v>
      </c>
      <c r="B48" s="36">
        <f t="shared" si="3"/>
        <v>5476.3699237493083</v>
      </c>
      <c r="C48" s="36">
        <f t="shared" si="3"/>
        <v>211647.10578754818</v>
      </c>
      <c r="D48" s="36">
        <f t="shared" si="3"/>
        <v>6104088.1526285885</v>
      </c>
      <c r="E48" s="36">
        <f t="shared" si="4"/>
        <v>137207388.53184944</v>
      </c>
      <c r="F48" s="36">
        <f t="shared" si="5"/>
        <v>2487899772.211503</v>
      </c>
      <c r="G48" s="36">
        <f t="shared" si="6"/>
        <v>37414441915.671196</v>
      </c>
      <c r="H48" s="36">
        <f t="shared" si="7"/>
        <v>477369533183.95599</v>
      </c>
      <c r="I48" s="36">
        <f t="shared" si="8"/>
        <v>5265567862780.6611</v>
      </c>
      <c r="J48" s="36">
        <f t="shared" si="9"/>
        <v>51009520373858.125</v>
      </c>
      <c r="K48" s="36">
        <f t="shared" si="10"/>
        <v>439804651110400</v>
      </c>
    </row>
    <row r="49" spans="1:11" x14ac:dyDescent="0.2">
      <c r="A49" s="35">
        <v>46600</v>
      </c>
      <c r="B49" s="36">
        <f t="shared" si="3"/>
        <v>6024.00691612424</v>
      </c>
      <c r="C49" s="36">
        <f t="shared" si="3"/>
        <v>253976.52694505779</v>
      </c>
      <c r="D49" s="36">
        <f t="shared" si="3"/>
        <v>7935314.5984171657</v>
      </c>
      <c r="E49" s="36">
        <f t="shared" si="4"/>
        <v>192090343.9445892</v>
      </c>
      <c r="F49" s="36">
        <f t="shared" si="5"/>
        <v>3731849658.3172545</v>
      </c>
      <c r="G49" s="36">
        <f t="shared" si="6"/>
        <v>59863107065.073914</v>
      </c>
      <c r="H49" s="36">
        <f t="shared" si="7"/>
        <v>811528206412.72522</v>
      </c>
      <c r="I49" s="36">
        <f t="shared" si="8"/>
        <v>9478022153005.1895</v>
      </c>
      <c r="J49" s="36">
        <f t="shared" si="9"/>
        <v>96918088710330.438</v>
      </c>
      <c r="K49" s="36">
        <f t="shared" si="10"/>
        <v>879609302220800</v>
      </c>
    </row>
    <row r="50" spans="1:11" x14ac:dyDescent="0.2">
      <c r="A50" s="35">
        <v>46631</v>
      </c>
      <c r="B50" s="36">
        <f t="shared" si="3"/>
        <v>6626.4076077366644</v>
      </c>
      <c r="C50" s="36">
        <f t="shared" si="3"/>
        <v>304771.83233406936</v>
      </c>
      <c r="D50" s="36">
        <f t="shared" si="3"/>
        <v>10315908.977942316</v>
      </c>
      <c r="E50" s="36">
        <f t="shared" si="4"/>
        <v>268926481.52242488</v>
      </c>
      <c r="F50" s="36">
        <f t="shared" si="5"/>
        <v>5597774487.4758816</v>
      </c>
      <c r="G50" s="36">
        <f t="shared" si="6"/>
        <v>95780971304.118271</v>
      </c>
      <c r="H50" s="36">
        <f t="shared" si="7"/>
        <v>1379597950901.6328</v>
      </c>
      <c r="I50" s="36">
        <f t="shared" si="8"/>
        <v>17060439875409.342</v>
      </c>
      <c r="J50" s="36">
        <f t="shared" si="9"/>
        <v>184144368549627.81</v>
      </c>
      <c r="K50" s="36">
        <f t="shared" si="10"/>
        <v>1759218604441600</v>
      </c>
    </row>
    <row r="51" spans="1:11" x14ac:dyDescent="0.2">
      <c r="A51" s="35">
        <v>46661</v>
      </c>
      <c r="B51" s="36">
        <f t="shared" si="3"/>
        <v>7289.0483685103318</v>
      </c>
      <c r="C51" s="36">
        <f t="shared" si="3"/>
        <v>365726.1988008832</v>
      </c>
      <c r="D51" s="36">
        <f t="shared" si="3"/>
        <v>13410681.671325011</v>
      </c>
      <c r="E51" s="36">
        <f t="shared" si="4"/>
        <v>376497074.1313948</v>
      </c>
      <c r="F51" s="36">
        <f t="shared" si="5"/>
        <v>8396661731.2138224</v>
      </c>
      <c r="G51" s="36">
        <f t="shared" si="6"/>
        <v>153249554086.58923</v>
      </c>
      <c r="H51" s="36">
        <f t="shared" si="7"/>
        <v>2345316516532.7759</v>
      </c>
      <c r="I51" s="36">
        <f t="shared" si="8"/>
        <v>30708791775736.816</v>
      </c>
      <c r="J51" s="36">
        <f t="shared" si="9"/>
        <v>349874300244292.81</v>
      </c>
      <c r="K51" s="36">
        <f t="shared" si="10"/>
        <v>3518437208883200</v>
      </c>
    </row>
    <row r="52" spans="1:11" x14ac:dyDescent="0.2">
      <c r="A52" s="35">
        <v>46692</v>
      </c>
      <c r="B52" s="36">
        <f t="shared" si="3"/>
        <v>8017.9532053613657</v>
      </c>
      <c r="C52" s="36">
        <f t="shared" si="3"/>
        <v>438871.43856105983</v>
      </c>
      <c r="D52" s="36">
        <f t="shared" si="3"/>
        <v>17433886.172722515</v>
      </c>
      <c r="E52" s="36">
        <f t="shared" si="4"/>
        <v>527095903.78395271</v>
      </c>
      <c r="F52" s="36">
        <f t="shared" si="5"/>
        <v>12594992596.820734</v>
      </c>
      <c r="G52" s="36">
        <f t="shared" si="6"/>
        <v>245199286538.54279</v>
      </c>
      <c r="H52" s="36">
        <f t="shared" si="7"/>
        <v>3987038078105.7188</v>
      </c>
      <c r="I52" s="36">
        <f t="shared" si="8"/>
        <v>55275825196326.273</v>
      </c>
      <c r="J52" s="36">
        <f t="shared" si="9"/>
        <v>664761170464156.38</v>
      </c>
      <c r="K52" s="36">
        <f t="shared" si="10"/>
        <v>7036874417766400</v>
      </c>
    </row>
    <row r="53" spans="1:11" x14ac:dyDescent="0.2">
      <c r="A53" s="35">
        <v>46722</v>
      </c>
      <c r="B53" s="36">
        <f t="shared" si="3"/>
        <v>8819.748525897503</v>
      </c>
      <c r="C53" s="36">
        <f t="shared" si="3"/>
        <v>526645.72627327172</v>
      </c>
      <c r="D53" s="36">
        <f t="shared" si="3"/>
        <v>22664052.02453927</v>
      </c>
      <c r="E53" s="36">
        <f t="shared" si="4"/>
        <v>737934265.29753375</v>
      </c>
      <c r="F53" s="36">
        <f t="shared" si="5"/>
        <v>18892488895.231102</v>
      </c>
      <c r="G53" s="36">
        <f t="shared" si="6"/>
        <v>392318858461.66846</v>
      </c>
      <c r="H53" s="36">
        <f t="shared" si="7"/>
        <v>6777964732779.7217</v>
      </c>
      <c r="I53" s="36">
        <f t="shared" si="8"/>
        <v>99496485353387.297</v>
      </c>
      <c r="J53" s="36">
        <f t="shared" si="9"/>
        <v>1263046223881897</v>
      </c>
      <c r="K53" s="36">
        <f t="shared" si="10"/>
        <v>1.40737488355328E+16</v>
      </c>
    </row>
    <row r="54" spans="1:11" x14ac:dyDescent="0.2">
      <c r="A54" s="35">
        <v>46753</v>
      </c>
      <c r="B54" s="36">
        <f t="shared" si="3"/>
        <v>9701.7233784872533</v>
      </c>
      <c r="C54" s="36">
        <f t="shared" si="3"/>
        <v>631974.87152792607</v>
      </c>
      <c r="D54" s="36">
        <f t="shared" si="3"/>
        <v>29463267.631901052</v>
      </c>
      <c r="E54" s="36">
        <f t="shared" si="4"/>
        <v>1033107971.4165472</v>
      </c>
      <c r="F54" s="36">
        <f t="shared" si="5"/>
        <v>28338733342.846653</v>
      </c>
      <c r="G54" s="36">
        <f t="shared" si="6"/>
        <v>627710173538.66956</v>
      </c>
      <c r="H54" s="36">
        <f t="shared" si="7"/>
        <v>11522540045725.527</v>
      </c>
      <c r="I54" s="36">
        <f t="shared" si="8"/>
        <v>179093673636097.12</v>
      </c>
      <c r="J54" s="36">
        <f t="shared" si="9"/>
        <v>2399787825375604</v>
      </c>
      <c r="K54" s="36">
        <f t="shared" si="10"/>
        <v>2.81474976710656E+16</v>
      </c>
    </row>
    <row r="55" spans="1:11" x14ac:dyDescent="0.2">
      <c r="A55" s="35">
        <v>46784</v>
      </c>
      <c r="B55" s="36">
        <f t="shared" si="3"/>
        <v>10671.895716335979</v>
      </c>
      <c r="C55" s="36">
        <f t="shared" si="3"/>
        <v>758369.84583351121</v>
      </c>
      <c r="D55" s="36">
        <f t="shared" si="3"/>
        <v>38302247.921471372</v>
      </c>
      <c r="E55" s="36">
        <f t="shared" si="4"/>
        <v>1446351159.983166</v>
      </c>
      <c r="F55" s="36">
        <f t="shared" si="5"/>
        <v>42508100014.269981</v>
      </c>
      <c r="G55" s="36">
        <f t="shared" si="6"/>
        <v>1004336277661.8713</v>
      </c>
      <c r="H55" s="36">
        <f t="shared" si="7"/>
        <v>19588318077733.395</v>
      </c>
      <c r="I55" s="36">
        <f t="shared" si="8"/>
        <v>322368612544974.81</v>
      </c>
      <c r="J55" s="36">
        <f t="shared" si="9"/>
        <v>4559596868213647</v>
      </c>
      <c r="K55" s="36">
        <f t="shared" si="10"/>
        <v>5.62949953421312E+16</v>
      </c>
    </row>
    <row r="56" spans="1:11" x14ac:dyDescent="0.2">
      <c r="A56" s="35">
        <v>46813</v>
      </c>
      <c r="B56" s="36">
        <f t="shared" si="3"/>
        <v>11739.085287969578</v>
      </c>
      <c r="C56" s="36">
        <f t="shared" si="3"/>
        <v>910043.81500021345</v>
      </c>
      <c r="D56" s="36">
        <f t="shared" si="3"/>
        <v>49792922.297912784</v>
      </c>
      <c r="E56" s="36">
        <f t="shared" si="4"/>
        <v>2024891623.9764323</v>
      </c>
      <c r="F56" s="36">
        <f t="shared" si="5"/>
        <v>63762150021.404968</v>
      </c>
      <c r="G56" s="36">
        <f t="shared" si="6"/>
        <v>1606938044258.9941</v>
      </c>
      <c r="H56" s="36">
        <f t="shared" si="7"/>
        <v>33300140732146.77</v>
      </c>
      <c r="I56" s="36">
        <f t="shared" si="8"/>
        <v>580263502580954.62</v>
      </c>
      <c r="J56" s="36">
        <f t="shared" si="9"/>
        <v>8663234049605929</v>
      </c>
      <c r="K56" s="36">
        <f t="shared" si="10"/>
        <v>1.125899906842624E+17</v>
      </c>
    </row>
    <row r="57" spans="1:11" x14ac:dyDescent="0.2">
      <c r="A57" s="35">
        <v>46844</v>
      </c>
      <c r="B57" s="36">
        <f t="shared" si="3"/>
        <v>12912.993816766537</v>
      </c>
      <c r="C57" s="38">
        <f t="shared" si="3"/>
        <v>1092052.5780002561</v>
      </c>
      <c r="D57" s="36">
        <f t="shared" si="3"/>
        <v>64730798.98728662</v>
      </c>
      <c r="E57" s="36">
        <f t="shared" si="4"/>
        <v>2834848273.5670052</v>
      </c>
      <c r="F57" s="36">
        <f t="shared" si="5"/>
        <v>95643225032.107452</v>
      </c>
      <c r="G57" s="36">
        <f t="shared" si="6"/>
        <v>2571100870814.3906</v>
      </c>
      <c r="H57" s="36">
        <f t="shared" si="7"/>
        <v>56610239244649.508</v>
      </c>
      <c r="I57" s="36">
        <f t="shared" si="8"/>
        <v>1044474304645718.4</v>
      </c>
      <c r="J57" s="36">
        <f t="shared" si="9"/>
        <v>1.6460144694251264E+16</v>
      </c>
      <c r="K57" s="36">
        <f t="shared" si="10"/>
        <v>2.251799813685248E+17</v>
      </c>
    </row>
    <row r="58" spans="1:11" x14ac:dyDescent="0.2">
      <c r="A58" s="35">
        <v>46874</v>
      </c>
      <c r="B58" s="36">
        <f t="shared" si="3"/>
        <v>14204.293198443193</v>
      </c>
      <c r="C58" s="36">
        <f t="shared" si="3"/>
        <v>1310463.0936003074</v>
      </c>
      <c r="D58" s="36">
        <f t="shared" si="3"/>
        <v>84150038.683472604</v>
      </c>
      <c r="E58" s="36">
        <f t="shared" si="4"/>
        <v>3968787582.9938068</v>
      </c>
      <c r="F58" s="36">
        <f t="shared" si="5"/>
        <v>143464837548.16119</v>
      </c>
      <c r="G58" s="36">
        <f t="shared" si="6"/>
        <v>4113761393303.0254</v>
      </c>
      <c r="H58" s="36">
        <f t="shared" si="7"/>
        <v>96237406715904.156</v>
      </c>
      <c r="I58" s="36">
        <f t="shared" si="8"/>
        <v>1880053748362293</v>
      </c>
      <c r="J58" s="36">
        <f t="shared" si="9"/>
        <v>3.12742749190774E+16</v>
      </c>
      <c r="K58" s="36">
        <f t="shared" si="10"/>
        <v>4.503599627370496E+17</v>
      </c>
    </row>
    <row r="59" spans="1:11" x14ac:dyDescent="0.2">
      <c r="A59" s="35">
        <v>46905</v>
      </c>
      <c r="B59" s="36">
        <f t="shared" si="3"/>
        <v>15624.722518287514</v>
      </c>
      <c r="C59" s="36">
        <f t="shared" si="3"/>
        <v>1572555.7123203687</v>
      </c>
      <c r="D59" s="36">
        <f t="shared" si="3"/>
        <v>109395050.28851439</v>
      </c>
      <c r="E59" s="36">
        <f t="shared" si="4"/>
        <v>5556302616.191329</v>
      </c>
      <c r="F59" s="36">
        <f t="shared" si="5"/>
        <v>215197256322.24179</v>
      </c>
      <c r="G59" s="36">
        <f t="shared" si="6"/>
        <v>6582018229284.8408</v>
      </c>
      <c r="H59" s="36">
        <f t="shared" si="7"/>
        <v>163603591417037.06</v>
      </c>
      <c r="I59" s="36">
        <f t="shared" si="8"/>
        <v>3384096747052127.5</v>
      </c>
      <c r="J59" s="36">
        <f t="shared" si="9"/>
        <v>5.9421122346247056E+16</v>
      </c>
      <c r="K59" s="36">
        <f t="shared" si="10"/>
        <v>9.007199254740992E+17</v>
      </c>
    </row>
    <row r="60" spans="1:11" x14ac:dyDescent="0.2">
      <c r="A60" s="35">
        <v>46935</v>
      </c>
      <c r="B60" s="36">
        <f t="shared" si="3"/>
        <v>17187.194770116268</v>
      </c>
      <c r="C60" s="36">
        <f t="shared" si="3"/>
        <v>1887066.8547844423</v>
      </c>
      <c r="D60" s="36">
        <f t="shared" si="3"/>
        <v>142213565.37506872</v>
      </c>
      <c r="E60" s="36">
        <f t="shared" si="4"/>
        <v>7778823662.66786</v>
      </c>
      <c r="F60" s="36">
        <f t="shared" si="5"/>
        <v>322795884483.36267</v>
      </c>
      <c r="G60" s="36">
        <f t="shared" si="6"/>
        <v>10531229166855.746</v>
      </c>
      <c r="H60" s="36">
        <f t="shared" si="7"/>
        <v>278126105408963</v>
      </c>
      <c r="I60" s="36">
        <f t="shared" si="8"/>
        <v>6091374144693830</v>
      </c>
      <c r="J60" s="36">
        <f t="shared" si="9"/>
        <v>1.1290013245786941E+17</v>
      </c>
      <c r="K60" s="36">
        <f t="shared" si="10"/>
        <v>1.8014398509481984E+18</v>
      </c>
    </row>
    <row r="61" spans="1:11" x14ac:dyDescent="0.2">
      <c r="A61" s="35">
        <v>46966</v>
      </c>
      <c r="B61" s="36">
        <f t="shared" si="3"/>
        <v>18905.914247127897</v>
      </c>
      <c r="C61" s="36">
        <f t="shared" si="3"/>
        <v>2264480.2257413305</v>
      </c>
      <c r="D61" s="36">
        <f t="shared" si="3"/>
        <v>184877634.98758936</v>
      </c>
      <c r="E61" s="36">
        <f t="shared" si="4"/>
        <v>10890353127.735003</v>
      </c>
      <c r="F61" s="36">
        <f t="shared" si="5"/>
        <v>484193826725.04401</v>
      </c>
      <c r="G61" s="36">
        <f t="shared" si="6"/>
        <v>16849966666969.195</v>
      </c>
      <c r="H61" s="36">
        <f t="shared" si="7"/>
        <v>472814379195237.06</v>
      </c>
      <c r="I61" s="36">
        <f t="shared" si="8"/>
        <v>1.0964473460448894E+16</v>
      </c>
      <c r="J61" s="36">
        <f t="shared" si="9"/>
        <v>2.1451025166995187E+17</v>
      </c>
      <c r="K61" s="36">
        <f t="shared" si="10"/>
        <v>3.6028797018963968E+18</v>
      </c>
    </row>
    <row r="62" spans="1:11" x14ac:dyDescent="0.2">
      <c r="A62" s="35">
        <v>46997</v>
      </c>
      <c r="B62" s="36">
        <f t="shared" si="3"/>
        <v>20796.505671840689</v>
      </c>
      <c r="C62" s="36">
        <f t="shared" si="3"/>
        <v>2717376.2708895965</v>
      </c>
      <c r="D62" s="36">
        <f t="shared" si="3"/>
        <v>240340925.48386618</v>
      </c>
      <c r="E62" s="36">
        <f t="shared" si="4"/>
        <v>15246494378.829002</v>
      </c>
      <c r="F62" s="36">
        <f t="shared" si="5"/>
        <v>726290740087.56604</v>
      </c>
      <c r="G62" s="36">
        <f t="shared" si="6"/>
        <v>26959946667150.715</v>
      </c>
      <c r="H62" s="36">
        <f t="shared" si="7"/>
        <v>803784444631903</v>
      </c>
      <c r="I62" s="36">
        <f t="shared" si="8"/>
        <v>1.9736052228808008E+16</v>
      </c>
      <c r="J62" s="36">
        <f t="shared" si="9"/>
        <v>4.0756947817290854E+17</v>
      </c>
      <c r="K62" s="36">
        <f t="shared" si="10"/>
        <v>7.2057594037927936E+18</v>
      </c>
    </row>
    <row r="63" spans="1:11" x14ac:dyDescent="0.2">
      <c r="A63" s="35">
        <v>47027</v>
      </c>
      <c r="B63" s="36">
        <f t="shared" si="3"/>
        <v>22876.15623902476</v>
      </c>
      <c r="C63" s="36">
        <f t="shared" si="3"/>
        <v>3260851.5250675157</v>
      </c>
      <c r="D63" s="36">
        <f t="shared" si="3"/>
        <v>312443203.12902606</v>
      </c>
      <c r="E63" s="36">
        <f t="shared" si="4"/>
        <v>21345092130.360603</v>
      </c>
      <c r="F63" s="36">
        <f t="shared" si="5"/>
        <v>1089436110131.3491</v>
      </c>
      <c r="G63" s="36">
        <f t="shared" si="6"/>
        <v>43135914667441.148</v>
      </c>
      <c r="H63" s="36">
        <f t="shared" si="7"/>
        <v>1366433555874235</v>
      </c>
      <c r="I63" s="36">
        <f t="shared" si="8"/>
        <v>3.5524894011854416E+16</v>
      </c>
      <c r="J63" s="36">
        <f t="shared" si="9"/>
        <v>7.7438200852852621E+17</v>
      </c>
      <c r="K63" s="36">
        <f t="shared" si="10"/>
        <v>1.4411518807585587E+19</v>
      </c>
    </row>
    <row r="64" spans="1:11" x14ac:dyDescent="0.2">
      <c r="A64" s="35">
        <v>47058</v>
      </c>
      <c r="B64" s="36">
        <f t="shared" si="3"/>
        <v>25163.771862927239</v>
      </c>
      <c r="C64" s="36">
        <f t="shared" si="3"/>
        <v>3913021.8300810186</v>
      </c>
      <c r="D64" s="36">
        <f t="shared" si="3"/>
        <v>406176164.06773388</v>
      </c>
      <c r="E64" s="36">
        <f t="shared" si="4"/>
        <v>29883128982.504845</v>
      </c>
      <c r="F64" s="36">
        <f t="shared" si="5"/>
        <v>1634154165197.0237</v>
      </c>
      <c r="G64" s="36">
        <f t="shared" si="6"/>
        <v>69017463467905.844</v>
      </c>
      <c r="H64" s="36">
        <f t="shared" si="7"/>
        <v>2322937044986199.5</v>
      </c>
      <c r="I64" s="36">
        <f t="shared" si="8"/>
        <v>6.3944809221337952E+16</v>
      </c>
      <c r="J64" s="36">
        <f t="shared" si="9"/>
        <v>1.4713258162041997E+18</v>
      </c>
      <c r="K64" s="36">
        <f t="shared" si="10"/>
        <v>2.8823037615171174E+19</v>
      </c>
    </row>
    <row r="65" spans="1:11" x14ac:dyDescent="0.2">
      <c r="A65" s="35">
        <v>47088</v>
      </c>
      <c r="B65" s="36">
        <f t="shared" si="3"/>
        <v>27680.149049219966</v>
      </c>
      <c r="C65" s="36">
        <f t="shared" si="3"/>
        <v>4695626.1960972222</v>
      </c>
      <c r="D65" s="36">
        <f t="shared" si="3"/>
        <v>528029013.28805405</v>
      </c>
      <c r="E65" s="36">
        <f t="shared" si="4"/>
        <v>41836380575.506783</v>
      </c>
      <c r="F65" s="36">
        <f t="shared" si="5"/>
        <v>2451231247795.5356</v>
      </c>
      <c r="G65" s="36">
        <f t="shared" si="6"/>
        <v>110427941548649.36</v>
      </c>
      <c r="H65" s="36">
        <f t="shared" si="7"/>
        <v>3948992976476539</v>
      </c>
      <c r="I65" s="36">
        <f t="shared" si="8"/>
        <v>1.1510065659840832E+17</v>
      </c>
      <c r="J65" s="36">
        <f t="shared" si="9"/>
        <v>2.7955190507879793E+18</v>
      </c>
      <c r="K65" s="36">
        <f t="shared" si="10"/>
        <v>5.7646075230342349E+19</v>
      </c>
    </row>
    <row r="66" spans="1:11" x14ac:dyDescent="0.2">
      <c r="A66" s="35"/>
    </row>
  </sheetData>
  <mergeCells count="3">
    <mergeCell ref="B2:K2"/>
    <mergeCell ref="B1:K1"/>
    <mergeCell ref="L4:M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09B86-C0F7-A24C-AB17-CA064F984999}">
  <dimension ref="A1:N64"/>
  <sheetViews>
    <sheetView workbookViewId="0">
      <selection activeCell="B4" sqref="B4"/>
    </sheetView>
  </sheetViews>
  <sheetFormatPr baseColWidth="10" defaultRowHeight="16" x14ac:dyDescent="0.2"/>
  <cols>
    <col min="1" max="1" width="24.33203125" customWidth="1"/>
    <col min="2" max="11" width="23.83203125" style="36" customWidth="1"/>
    <col min="12" max="12" width="13.6640625" customWidth="1"/>
    <col min="13" max="13" width="27.33203125" customWidth="1"/>
  </cols>
  <sheetData>
    <row r="1" spans="1:14" x14ac:dyDescent="0.2">
      <c r="B1" s="53" t="s">
        <v>65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x14ac:dyDescent="0.2">
      <c r="B2" s="53" t="s">
        <v>66</v>
      </c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54" t="s">
        <v>67</v>
      </c>
      <c r="M3" s="54"/>
      <c r="N3">
        <v>10</v>
      </c>
    </row>
    <row r="4" spans="1:14" x14ac:dyDescent="0.2">
      <c r="A4" s="35">
        <v>45292</v>
      </c>
      <c r="B4" s="36">
        <f>$N$3*'Federalist2.eth Member Growth'!B6</f>
        <v>1000</v>
      </c>
      <c r="C4" s="36">
        <f>$N$3*'Federalist2.eth Member Growth'!C6</f>
        <v>1000</v>
      </c>
      <c r="D4" s="36">
        <f>$N$3*'Federalist2.eth Member Growth'!D6</f>
        <v>1000</v>
      </c>
      <c r="E4" s="36">
        <f>$N$3*'Federalist2.eth Member Growth'!E6</f>
        <v>1000</v>
      </c>
      <c r="F4" s="36">
        <f>$N$3*'Federalist2.eth Member Growth'!F6</f>
        <v>1000</v>
      </c>
      <c r="G4" s="36">
        <f>$N$3*'Federalist2.eth Member Growth'!G6</f>
        <v>1000</v>
      </c>
      <c r="H4" s="36">
        <f>$N$3*'Federalist2.eth Member Growth'!H6</f>
        <v>1000</v>
      </c>
      <c r="I4" s="36">
        <f>$N$3*'Federalist2.eth Member Growth'!I6</f>
        <v>1000</v>
      </c>
      <c r="J4" s="36">
        <f>$N$3*'Federalist2.eth Member Growth'!J6</f>
        <v>1000</v>
      </c>
      <c r="K4" s="36">
        <f>$N$3*'Federalist2.eth Member Growth'!K6</f>
        <v>1000</v>
      </c>
      <c r="L4" s="54"/>
      <c r="M4" s="54"/>
    </row>
    <row r="5" spans="1:14" x14ac:dyDescent="0.2">
      <c r="A5" s="35">
        <v>45323</v>
      </c>
      <c r="B5" s="36">
        <f>$N$3*'Federalist2.eth Member Growth'!B7</f>
        <v>1100.0000000000002</v>
      </c>
      <c r="C5" s="36">
        <f>$N$3*'Federalist2.eth Member Growth'!C7</f>
        <v>1200</v>
      </c>
      <c r="D5" s="36">
        <f>$N$3*'Federalist2.eth Member Growth'!D7</f>
        <v>1300</v>
      </c>
      <c r="E5" s="36">
        <f>$N$3*'Federalist2.eth Member Growth'!E7</f>
        <v>1400</v>
      </c>
      <c r="F5" s="36">
        <f>$N$3*'Federalist2.eth Member Growth'!F7</f>
        <v>1500</v>
      </c>
      <c r="G5" s="36">
        <f>$N$3*'Federalist2.eth Member Growth'!G7</f>
        <v>1600</v>
      </c>
      <c r="H5" s="36">
        <f>$N$3*'Federalist2.eth Member Growth'!H7</f>
        <v>1700</v>
      </c>
      <c r="I5" s="36">
        <f>$N$3*'Federalist2.eth Member Growth'!I7</f>
        <v>1800</v>
      </c>
      <c r="J5" s="36">
        <f>$N$3*'Federalist2.eth Member Growth'!J7</f>
        <v>1900</v>
      </c>
      <c r="K5" s="36">
        <f>$N$3*'Federalist2.eth Member Growth'!K7</f>
        <v>2000</v>
      </c>
    </row>
    <row r="6" spans="1:14" x14ac:dyDescent="0.2">
      <c r="A6" s="35">
        <v>45352</v>
      </c>
      <c r="B6" s="36">
        <f>$N$3*'Federalist2.eth Member Growth'!B8</f>
        <v>1210.0000000000002</v>
      </c>
      <c r="C6" s="36">
        <f>$N$3*'Federalist2.eth Member Growth'!C8</f>
        <v>1440</v>
      </c>
      <c r="D6" s="36">
        <f>$N$3*'Federalist2.eth Member Growth'!D8</f>
        <v>1690</v>
      </c>
      <c r="E6" s="36">
        <f>$N$3*'Federalist2.eth Member Growth'!E8</f>
        <v>1960</v>
      </c>
      <c r="F6" s="36">
        <f>$N$3*'Federalist2.eth Member Growth'!F8</f>
        <v>2250</v>
      </c>
      <c r="G6" s="36">
        <f>$N$3*'Federalist2.eth Member Growth'!G8</f>
        <v>2560</v>
      </c>
      <c r="H6" s="36">
        <f>$N$3*'Federalist2.eth Member Growth'!H8</f>
        <v>2890</v>
      </c>
      <c r="I6" s="36">
        <f>$N$3*'Federalist2.eth Member Growth'!I8</f>
        <v>3240</v>
      </c>
      <c r="J6" s="36">
        <f>$N$3*'Federalist2.eth Member Growth'!J8</f>
        <v>3610</v>
      </c>
      <c r="K6" s="36">
        <f>$N$3*'Federalist2.eth Member Growth'!K8</f>
        <v>4000</v>
      </c>
    </row>
    <row r="7" spans="1:14" x14ac:dyDescent="0.2">
      <c r="A7" s="35">
        <v>45383</v>
      </c>
      <c r="B7" s="36">
        <f>$N$3*'Federalist2.eth Member Growth'!B9</f>
        <v>1331.0000000000005</v>
      </c>
      <c r="C7" s="36">
        <f>$N$3*'Federalist2.eth Member Growth'!C9</f>
        <v>1727.9999999999998</v>
      </c>
      <c r="D7" s="36">
        <f>$N$3*'Federalist2.eth Member Growth'!D9</f>
        <v>2197</v>
      </c>
      <c r="E7" s="36">
        <f>$N$3*'Federalist2.eth Member Growth'!E9</f>
        <v>2744</v>
      </c>
      <c r="F7" s="36">
        <f>$N$3*'Federalist2.eth Member Growth'!F9</f>
        <v>3375</v>
      </c>
      <c r="G7" s="36">
        <f>$N$3*'Federalist2.eth Member Growth'!G9</f>
        <v>4096</v>
      </c>
      <c r="H7" s="36">
        <f>$N$3*'Federalist2.eth Member Growth'!H9</f>
        <v>4913</v>
      </c>
      <c r="I7" s="36">
        <f>$N$3*'Federalist2.eth Member Growth'!I9</f>
        <v>5832</v>
      </c>
      <c r="J7" s="36">
        <f>$N$3*'Federalist2.eth Member Growth'!J9</f>
        <v>6859</v>
      </c>
      <c r="K7" s="36">
        <f>$N$3*'Federalist2.eth Member Growth'!K9</f>
        <v>8000</v>
      </c>
    </row>
    <row r="8" spans="1:14" x14ac:dyDescent="0.2">
      <c r="A8" s="35">
        <v>45413</v>
      </c>
      <c r="B8" s="36">
        <f>$N$3*'Federalist2.eth Member Growth'!B10</f>
        <v>1464.1000000000008</v>
      </c>
      <c r="C8" s="36">
        <f>$N$3*'Federalist2.eth Member Growth'!C10</f>
        <v>2073.6</v>
      </c>
      <c r="D8" s="36">
        <f>$N$3*'Federalist2.eth Member Growth'!D10</f>
        <v>2856.1000000000004</v>
      </c>
      <c r="E8" s="36">
        <f>$N$3*'Federalist2.eth Member Growth'!E10</f>
        <v>3841.5999999999995</v>
      </c>
      <c r="F8" s="36">
        <f>$N$3*'Federalist2.eth Member Growth'!F10</f>
        <v>5062.5</v>
      </c>
      <c r="G8" s="36">
        <f>$N$3*'Federalist2.eth Member Growth'!G10</f>
        <v>6553.6000000000013</v>
      </c>
      <c r="H8" s="36">
        <f>$N$3*'Federalist2.eth Member Growth'!H10</f>
        <v>8352.1</v>
      </c>
      <c r="I8" s="36">
        <f>$N$3*'Federalist2.eth Member Growth'!I10</f>
        <v>10497.600000000002</v>
      </c>
      <c r="J8" s="36">
        <f>$N$3*'Federalist2.eth Member Growth'!J10</f>
        <v>13032.099999999999</v>
      </c>
      <c r="K8" s="36">
        <f>$N$3*'Federalist2.eth Member Growth'!K10</f>
        <v>16000</v>
      </c>
    </row>
    <row r="9" spans="1:14" x14ac:dyDescent="0.2">
      <c r="A9" s="35">
        <v>45444</v>
      </c>
      <c r="B9" s="36">
        <f>$N$3*'Federalist2.eth Member Growth'!B11</f>
        <v>1610.5100000000011</v>
      </c>
      <c r="C9" s="36">
        <f>$N$3*'Federalist2.eth Member Growth'!C11</f>
        <v>2488.3199999999997</v>
      </c>
      <c r="D9" s="36">
        <f>$N$3*'Federalist2.eth Member Growth'!D11</f>
        <v>3712.9300000000003</v>
      </c>
      <c r="E9" s="36">
        <f>$N$3*'Federalist2.eth Member Growth'!E11</f>
        <v>5378.24</v>
      </c>
      <c r="F9" s="36">
        <f>$N$3*'Federalist2.eth Member Growth'!F11</f>
        <v>7593.75</v>
      </c>
      <c r="G9" s="36">
        <f>$N$3*'Federalist2.eth Member Growth'!G11</f>
        <v>10485.760000000002</v>
      </c>
      <c r="H9" s="36">
        <f>$N$3*'Federalist2.eth Member Growth'!H11</f>
        <v>14198.57</v>
      </c>
      <c r="I9" s="36">
        <f>$N$3*'Federalist2.eth Member Growth'!I11</f>
        <v>18895.680000000004</v>
      </c>
      <c r="J9" s="36">
        <f>$N$3*'Federalist2.eth Member Growth'!J11</f>
        <v>24760.989999999998</v>
      </c>
      <c r="K9" s="36">
        <f>$N$3*'Federalist2.eth Member Growth'!K11</f>
        <v>32000</v>
      </c>
    </row>
    <row r="10" spans="1:14" x14ac:dyDescent="0.2">
      <c r="A10" s="35">
        <v>45474</v>
      </c>
      <c r="B10" s="36">
        <f>$N$3*'Federalist2.eth Member Growth'!B12</f>
        <v>1771.5610000000013</v>
      </c>
      <c r="C10" s="36">
        <f>$N$3*'Federalist2.eth Member Growth'!C12</f>
        <v>2985.9839999999995</v>
      </c>
      <c r="D10" s="36">
        <f>$N$3*'Federalist2.eth Member Growth'!D12</f>
        <v>4826.8090000000002</v>
      </c>
      <c r="E10" s="36">
        <f>$N$3*'Federalist2.eth Member Growth'!E12</f>
        <v>7529.5359999999991</v>
      </c>
      <c r="F10" s="36">
        <f>$N$3*'Federalist2.eth Member Growth'!F12</f>
        <v>11390.625</v>
      </c>
      <c r="G10" s="36">
        <f>$N$3*'Federalist2.eth Member Growth'!G12</f>
        <v>16777.216000000004</v>
      </c>
      <c r="H10" s="36">
        <f>$N$3*'Federalist2.eth Member Growth'!H12</f>
        <v>24137.569</v>
      </c>
      <c r="I10" s="36">
        <f>$N$3*'Federalist2.eth Member Growth'!I12</f>
        <v>34012.224000000009</v>
      </c>
      <c r="J10" s="36">
        <f>$N$3*'Federalist2.eth Member Growth'!J12</f>
        <v>47045.880999999994</v>
      </c>
      <c r="K10" s="36">
        <f>$N$3*'Federalist2.eth Member Growth'!K12</f>
        <v>64000</v>
      </c>
    </row>
    <row r="11" spans="1:14" x14ac:dyDescent="0.2">
      <c r="A11" s="35">
        <v>45505</v>
      </c>
      <c r="B11" s="36">
        <f>$N$3*'Federalist2.eth Member Growth'!B13</f>
        <v>1948.7171000000014</v>
      </c>
      <c r="C11" s="36">
        <f>$N$3*'Federalist2.eth Member Growth'!C13</f>
        <v>3583.1807999999996</v>
      </c>
      <c r="D11" s="36">
        <f>$N$3*'Federalist2.eth Member Growth'!D13</f>
        <v>6274.8517000000002</v>
      </c>
      <c r="E11" s="36">
        <f>$N$3*'Federalist2.eth Member Growth'!E13</f>
        <v>10541.350399999999</v>
      </c>
      <c r="F11" s="36">
        <f>$N$3*'Federalist2.eth Member Growth'!F13</f>
        <v>17085.9375</v>
      </c>
      <c r="G11" s="36">
        <f>$N$3*'Federalist2.eth Member Growth'!G13</f>
        <v>26843.545600000012</v>
      </c>
      <c r="H11" s="36">
        <f>$N$3*'Federalist2.eth Member Growth'!H13</f>
        <v>41033.867299999991</v>
      </c>
      <c r="I11" s="36">
        <f>$N$3*'Federalist2.eth Member Growth'!I13</f>
        <v>61222.003200000021</v>
      </c>
      <c r="J11" s="36">
        <f>$N$3*'Federalist2.eth Member Growth'!J13</f>
        <v>89387.17389999998</v>
      </c>
      <c r="K11" s="36">
        <f>$N$3*'Federalist2.eth Member Growth'!K13</f>
        <v>128000</v>
      </c>
    </row>
    <row r="12" spans="1:14" x14ac:dyDescent="0.2">
      <c r="A12" s="35">
        <v>45536</v>
      </c>
      <c r="B12" s="36">
        <f>$N$3*'Federalist2.eth Member Growth'!B14</f>
        <v>2143.588810000002</v>
      </c>
      <c r="C12" s="36">
        <f>$N$3*'Federalist2.eth Member Growth'!C14</f>
        <v>4299.8169599999992</v>
      </c>
      <c r="D12" s="36">
        <f>$N$3*'Federalist2.eth Member Growth'!D14</f>
        <v>8157.3072100000009</v>
      </c>
      <c r="E12" s="36">
        <f>$N$3*'Federalist2.eth Member Growth'!E14</f>
        <v>14757.890559999998</v>
      </c>
      <c r="F12" s="36">
        <f>$N$3*'Federalist2.eth Member Growth'!F14</f>
        <v>25628.90625</v>
      </c>
      <c r="G12" s="36">
        <f>$N$3*'Federalist2.eth Member Growth'!G14</f>
        <v>42949.672960000018</v>
      </c>
      <c r="H12" s="36">
        <f>$N$3*'Federalist2.eth Member Growth'!H14</f>
        <v>69757.574409999987</v>
      </c>
      <c r="I12" s="36">
        <f>$N$3*'Federalist2.eth Member Growth'!I14</f>
        <v>110199.60576000003</v>
      </c>
      <c r="J12" s="36">
        <f>$N$3*'Federalist2.eth Member Growth'!J14</f>
        <v>169835.63040999993</v>
      </c>
      <c r="K12" s="36">
        <f>$N$3*'Federalist2.eth Member Growth'!K14</f>
        <v>256000</v>
      </c>
    </row>
    <row r="13" spans="1:14" x14ac:dyDescent="0.2">
      <c r="A13" s="35">
        <v>45566</v>
      </c>
      <c r="B13" s="36">
        <f>$N$3*'Federalist2.eth Member Growth'!B15</f>
        <v>2357.9476910000021</v>
      </c>
      <c r="C13" s="36">
        <f>$N$3*'Federalist2.eth Member Growth'!C15</f>
        <v>5159.7803519999989</v>
      </c>
      <c r="D13" s="36">
        <f>$N$3*'Federalist2.eth Member Growth'!D15</f>
        <v>10604.499373000001</v>
      </c>
      <c r="E13" s="36">
        <f>$N$3*'Federalist2.eth Member Growth'!E15</f>
        <v>20661.046783999995</v>
      </c>
      <c r="F13" s="36">
        <f>$N$3*'Federalist2.eth Member Growth'!F15</f>
        <v>38443.359375</v>
      </c>
      <c r="G13" s="36">
        <f>$N$3*'Federalist2.eth Member Growth'!G15</f>
        <v>68719.476736000041</v>
      </c>
      <c r="H13" s="36">
        <f>$N$3*'Federalist2.eth Member Growth'!H15</f>
        <v>118587.87649699998</v>
      </c>
      <c r="I13" s="36">
        <f>$N$3*'Federalist2.eth Member Growth'!I15</f>
        <v>198359.29036800007</v>
      </c>
      <c r="J13" s="36">
        <f>$N$3*'Federalist2.eth Member Growth'!J15</f>
        <v>322687.69777899986</v>
      </c>
      <c r="K13" s="36">
        <f>$N$3*'Federalist2.eth Member Growth'!K15</f>
        <v>512000</v>
      </c>
    </row>
    <row r="14" spans="1:14" x14ac:dyDescent="0.2">
      <c r="A14" s="35">
        <v>45597</v>
      </c>
      <c r="B14" s="36">
        <f>$N$3*'Federalist2.eth Member Growth'!B16</f>
        <v>2593.7424601000025</v>
      </c>
      <c r="C14" s="36">
        <f>$N$3*'Federalist2.eth Member Growth'!C16</f>
        <v>6191.7364223999984</v>
      </c>
      <c r="D14" s="36">
        <f>$N$3*'Federalist2.eth Member Growth'!D16</f>
        <v>13785.849184900002</v>
      </c>
      <c r="E14" s="36">
        <f>$N$3*'Federalist2.eth Member Growth'!E16</f>
        <v>28925.465497599995</v>
      </c>
      <c r="F14" s="36">
        <f>$N$3*'Federalist2.eth Member Growth'!F16</f>
        <v>57665.0390625</v>
      </c>
      <c r="G14" s="36">
        <f>$N$3*'Federalist2.eth Member Growth'!G16</f>
        <v>109951.16277760005</v>
      </c>
      <c r="H14" s="36">
        <f>$N$3*'Federalist2.eth Member Growth'!H16</f>
        <v>201599.39004489995</v>
      </c>
      <c r="I14" s="36">
        <f>$N$3*'Federalist2.eth Member Growth'!I16</f>
        <v>357046.72266240011</v>
      </c>
      <c r="J14" s="36">
        <f>$N$3*'Federalist2.eth Member Growth'!J16</f>
        <v>613106.62578009977</v>
      </c>
      <c r="K14" s="36">
        <f>$N$3*'Federalist2.eth Member Growth'!K16</f>
        <v>1024000</v>
      </c>
    </row>
    <row r="15" spans="1:14" x14ac:dyDescent="0.2">
      <c r="A15" s="35">
        <v>45627</v>
      </c>
      <c r="B15" s="36">
        <f>$N$3*'Federalist2.eth Member Growth'!B17</f>
        <v>2853.1167061100032</v>
      </c>
      <c r="C15" s="36">
        <f>$N$3*'Federalist2.eth Member Growth'!C17</f>
        <v>7430.0837068799974</v>
      </c>
      <c r="D15" s="36">
        <f>$N$3*'Federalist2.eth Member Growth'!D17</f>
        <v>17921.603940370005</v>
      </c>
      <c r="E15" s="36">
        <f>$N$3*'Federalist2.eth Member Growth'!E17</f>
        <v>40495.651696639987</v>
      </c>
      <c r="F15" s="36">
        <f>$N$3*'Federalist2.eth Member Growth'!F17</f>
        <v>86497.55859375</v>
      </c>
      <c r="G15" s="36">
        <f>$N$3*'Federalist2.eth Member Growth'!G17</f>
        <v>175921.86044416009</v>
      </c>
      <c r="H15" s="36">
        <f>$N$3*'Federalist2.eth Member Growth'!H17</f>
        <v>342718.96307632991</v>
      </c>
      <c r="I15" s="36">
        <f>$N$3*'Federalist2.eth Member Growth'!I17</f>
        <v>642684.10079232021</v>
      </c>
      <c r="J15" s="36">
        <f>$N$3*'Federalist2.eth Member Growth'!J17</f>
        <v>1164902.5889821893</v>
      </c>
      <c r="K15" s="36">
        <f>$N$3*'Federalist2.eth Member Growth'!K17</f>
        <v>2048000</v>
      </c>
    </row>
    <row r="16" spans="1:14" x14ac:dyDescent="0.2">
      <c r="A16" s="35">
        <v>45658</v>
      </c>
      <c r="B16" s="36">
        <f>$N$3*'Federalist2.eth Member Growth'!B18</f>
        <v>3138.4283767210036</v>
      </c>
      <c r="C16" s="36">
        <f>$N$3*'Federalist2.eth Member Growth'!C18</f>
        <v>8916.1004482559983</v>
      </c>
      <c r="D16" s="36">
        <f>$N$3*'Federalist2.eth Member Growth'!D18</f>
        <v>23298.085122481007</v>
      </c>
      <c r="E16" s="36">
        <f>$N$3*'Federalist2.eth Member Growth'!E18</f>
        <v>56693.912375295979</v>
      </c>
      <c r="F16" s="36">
        <f>$N$3*'Federalist2.eth Member Growth'!F18</f>
        <v>129746.337890625</v>
      </c>
      <c r="G16" s="36">
        <f>$N$3*'Federalist2.eth Member Growth'!G18</f>
        <v>281474.97671065613</v>
      </c>
      <c r="H16" s="36">
        <f>$N$3*'Federalist2.eth Member Growth'!H18</f>
        <v>582622.23722976074</v>
      </c>
      <c r="I16" s="36">
        <f>$N$3*'Federalist2.eth Member Growth'!I18</f>
        <v>1156831.3814261765</v>
      </c>
      <c r="J16" s="36">
        <f>$N$3*'Federalist2.eth Member Growth'!J18</f>
        <v>2213314.9190661595</v>
      </c>
      <c r="K16" s="36">
        <f>$N$3*'Federalist2.eth Member Growth'!K18</f>
        <v>4096000</v>
      </c>
    </row>
    <row r="17" spans="1:11" x14ac:dyDescent="0.2">
      <c r="A17" s="35">
        <v>45689</v>
      </c>
      <c r="B17" s="36">
        <f>$N$3*'Federalist2.eth Member Growth'!B19</f>
        <v>3452.2712143931039</v>
      </c>
      <c r="C17" s="36">
        <f>$N$3*'Federalist2.eth Member Growth'!C19</f>
        <v>10699.320537907197</v>
      </c>
      <c r="D17" s="36">
        <f>$N$3*'Federalist2.eth Member Growth'!D19</f>
        <v>30287.510659225307</v>
      </c>
      <c r="E17" s="36">
        <f>$N$3*'Federalist2.eth Member Growth'!E19</f>
        <v>79371.477325414366</v>
      </c>
      <c r="F17" s="36">
        <f>$N$3*'Federalist2.eth Member Growth'!F19</f>
        <v>194619.5068359375</v>
      </c>
      <c r="G17" s="36">
        <f>$N$3*'Federalist2.eth Member Growth'!G19</f>
        <v>450359.96273704985</v>
      </c>
      <c r="H17" s="36">
        <f>$N$3*'Federalist2.eth Member Growth'!H19</f>
        <v>990457.80329059332</v>
      </c>
      <c r="I17" s="36">
        <f>$N$3*'Federalist2.eth Member Growth'!I19</f>
        <v>2082296.4865671177</v>
      </c>
      <c r="J17" s="36">
        <f>$N$3*'Federalist2.eth Member Growth'!J19</f>
        <v>4205298.3462257031</v>
      </c>
      <c r="K17" s="36">
        <f>$N$3*'Federalist2.eth Member Growth'!K19</f>
        <v>8192000</v>
      </c>
    </row>
    <row r="18" spans="1:11" x14ac:dyDescent="0.2">
      <c r="A18" s="35">
        <v>45717</v>
      </c>
      <c r="B18" s="36">
        <f>$N$3*'Federalist2.eth Member Growth'!B20</f>
        <v>3797.4983358324148</v>
      </c>
      <c r="C18" s="36">
        <f>$N$3*'Federalist2.eth Member Growth'!C20</f>
        <v>12839.184645488636</v>
      </c>
      <c r="D18" s="36">
        <f>$N$3*'Federalist2.eth Member Growth'!D20</f>
        <v>39373.763856992897</v>
      </c>
      <c r="E18" s="36">
        <f>$N$3*'Federalist2.eth Member Growth'!E20</f>
        <v>111120.0682555801</v>
      </c>
      <c r="F18" s="36">
        <f>$N$3*'Federalist2.eth Member Growth'!F20</f>
        <v>291929.26025390625</v>
      </c>
      <c r="G18" s="36">
        <f>$N$3*'Federalist2.eth Member Growth'!G20</f>
        <v>720575.94037927978</v>
      </c>
      <c r="H18" s="36">
        <f>$N$3*'Federalist2.eth Member Growth'!H20</f>
        <v>1683778.2655940086</v>
      </c>
      <c r="I18" s="36">
        <f>$N$3*'Federalist2.eth Member Growth'!I20</f>
        <v>3748133.6758208117</v>
      </c>
      <c r="J18" s="36">
        <f>$N$3*'Federalist2.eth Member Growth'!J20</f>
        <v>7990066.857828835</v>
      </c>
      <c r="K18" s="36">
        <f>$N$3*'Federalist2.eth Member Growth'!K20</f>
        <v>16384000</v>
      </c>
    </row>
    <row r="19" spans="1:11" x14ac:dyDescent="0.2">
      <c r="A19" s="35">
        <v>45748</v>
      </c>
      <c r="B19" s="36">
        <f>$N$3*'Federalist2.eth Member Growth'!B21</f>
        <v>4177.2481694156559</v>
      </c>
      <c r="C19" s="36">
        <f>$N$3*'Federalist2.eth Member Growth'!C21</f>
        <v>15407.021574586362</v>
      </c>
      <c r="D19" s="36">
        <f>$N$3*'Federalist2.eth Member Growth'!D21</f>
        <v>51185.893014090769</v>
      </c>
      <c r="E19" s="36">
        <f>$N$3*'Federalist2.eth Member Growth'!E21</f>
        <v>155568.09555781214</v>
      </c>
      <c r="F19" s="36">
        <f>$N$3*'Federalist2.eth Member Growth'!F21</f>
        <v>437893.89038085938</v>
      </c>
      <c r="G19" s="36">
        <f>$N$3*'Federalist2.eth Member Growth'!G21</f>
        <v>1152921.5046068477</v>
      </c>
      <c r="H19" s="36">
        <f>$N$3*'Federalist2.eth Member Growth'!H21</f>
        <v>2862423.0515098148</v>
      </c>
      <c r="I19" s="36">
        <f>$N$3*'Federalist2.eth Member Growth'!I21</f>
        <v>6746640.6164774615</v>
      </c>
      <c r="J19" s="36">
        <f>$N$3*'Federalist2.eth Member Growth'!J21</f>
        <v>15181127.029874787</v>
      </c>
      <c r="K19" s="36">
        <f>$N$3*'Federalist2.eth Member Growth'!K21</f>
        <v>32768000</v>
      </c>
    </row>
    <row r="20" spans="1:11" x14ac:dyDescent="0.2">
      <c r="A20" s="35">
        <v>45778</v>
      </c>
      <c r="B20" s="36">
        <f>$N$3*'Federalist2.eth Member Growth'!B22</f>
        <v>4594.9729863572229</v>
      </c>
      <c r="C20" s="36">
        <f>$N$3*'Federalist2.eth Member Growth'!C22</f>
        <v>18488.425889503636</v>
      </c>
      <c r="D20" s="36">
        <f>$N$3*'Federalist2.eth Member Growth'!D22</f>
        <v>66541.660918317997</v>
      </c>
      <c r="E20" s="36">
        <f>$N$3*'Federalist2.eth Member Growth'!E22</f>
        <v>217795.33378093696</v>
      </c>
      <c r="F20" s="36">
        <f>$N$3*'Federalist2.eth Member Growth'!F22</f>
        <v>656840.83557128906</v>
      </c>
      <c r="G20" s="36">
        <f>$N$3*'Federalist2.eth Member Growth'!G22</f>
        <v>1844674.4073709566</v>
      </c>
      <c r="H20" s="36">
        <f>$N$3*'Federalist2.eth Member Growth'!H22</f>
        <v>4866119.1875666846</v>
      </c>
      <c r="I20" s="36">
        <f>$N$3*'Federalist2.eth Member Growth'!I22</f>
        <v>12143953.109659432</v>
      </c>
      <c r="J20" s="36">
        <f>$N$3*'Federalist2.eth Member Growth'!J22</f>
        <v>28844141.356762093</v>
      </c>
      <c r="K20" s="36">
        <f>$N$3*'Federalist2.eth Member Growth'!K22</f>
        <v>65536000</v>
      </c>
    </row>
    <row r="21" spans="1:11" x14ac:dyDescent="0.2">
      <c r="A21" s="35">
        <v>45809</v>
      </c>
      <c r="B21" s="36">
        <f>$N$3*'Federalist2.eth Member Growth'!B23</f>
        <v>5054.4702849929454</v>
      </c>
      <c r="C21" s="36">
        <f>$N$3*'Federalist2.eth Member Growth'!C23</f>
        <v>22186.111067404363</v>
      </c>
      <c r="D21" s="36">
        <f>$N$3*'Federalist2.eth Member Growth'!D23</f>
        <v>86504.159193813408</v>
      </c>
      <c r="E21" s="36">
        <f>$N$3*'Federalist2.eth Member Growth'!E23</f>
        <v>304913.46729331173</v>
      </c>
      <c r="F21" s="36">
        <f>$N$3*'Federalist2.eth Member Growth'!F23</f>
        <v>985261.25335693359</v>
      </c>
      <c r="G21" s="36">
        <f>$N$3*'Federalist2.eth Member Growth'!G23</f>
        <v>2951479.0517935306</v>
      </c>
      <c r="H21" s="36">
        <f>$N$3*'Federalist2.eth Member Growth'!H23</f>
        <v>8272402.6188633638</v>
      </c>
      <c r="I21" s="36">
        <f>$N$3*'Federalist2.eth Member Growth'!I23</f>
        <v>21859115.597386979</v>
      </c>
      <c r="J21" s="36">
        <f>$N$3*'Federalist2.eth Member Growth'!J23</f>
        <v>54803868.577847973</v>
      </c>
      <c r="K21" s="36">
        <f>$N$3*'Federalist2.eth Member Growth'!K23</f>
        <v>131072000</v>
      </c>
    </row>
    <row r="22" spans="1:11" x14ac:dyDescent="0.2">
      <c r="A22" s="35">
        <v>45839</v>
      </c>
      <c r="B22" s="36">
        <f>$N$3*'Federalist2.eth Member Growth'!B24</f>
        <v>5559.9173134922403</v>
      </c>
      <c r="C22" s="36">
        <f>$N$3*'Federalist2.eth Member Growth'!C24</f>
        <v>26623.333280885236</v>
      </c>
      <c r="D22" s="36">
        <f>$N$3*'Federalist2.eth Member Growth'!D24</f>
        <v>112455.40695195744</v>
      </c>
      <c r="E22" s="36">
        <f>$N$3*'Federalist2.eth Member Growth'!E24</f>
        <v>426878.8542106364</v>
      </c>
      <c r="F22" s="36">
        <f>$N$3*'Federalist2.eth Member Growth'!F24</f>
        <v>1477891.8800354004</v>
      </c>
      <c r="G22" s="36">
        <f>$N$3*'Federalist2.eth Member Growth'!G24</f>
        <v>4722366.4828696493</v>
      </c>
      <c r="H22" s="36">
        <f>$N$3*'Federalist2.eth Member Growth'!H24</f>
        <v>14063084.452067718</v>
      </c>
      <c r="I22" s="36">
        <f>$N$3*'Federalist2.eth Member Growth'!I24</f>
        <v>39346408.075296566</v>
      </c>
      <c r="J22" s="36">
        <f>$N$3*'Federalist2.eth Member Growth'!J24</f>
        <v>104127350.29791115</v>
      </c>
      <c r="K22" s="36">
        <f>$N$3*'Federalist2.eth Member Growth'!K24</f>
        <v>262144000</v>
      </c>
    </row>
    <row r="23" spans="1:11" x14ac:dyDescent="0.2">
      <c r="A23" s="35">
        <v>45870</v>
      </c>
      <c r="B23" s="36">
        <f>$N$3*'Federalist2.eth Member Growth'!B25</f>
        <v>6115.9090448414645</v>
      </c>
      <c r="C23" s="36">
        <f>$N$3*'Federalist2.eth Member Growth'!C25</f>
        <v>31947.999937062283</v>
      </c>
      <c r="D23" s="36">
        <f>$N$3*'Federalist2.eth Member Growth'!D25</f>
        <v>146192.02903754468</v>
      </c>
      <c r="E23" s="36">
        <f>$N$3*'Federalist2.eth Member Growth'!E25</f>
        <v>597630.395894891</v>
      </c>
      <c r="F23" s="36">
        <f>$N$3*'Federalist2.eth Member Growth'!F25</f>
        <v>2216837.8200531006</v>
      </c>
      <c r="G23" s="36">
        <f>$N$3*'Federalist2.eth Member Growth'!G25</f>
        <v>7555786.3725914396</v>
      </c>
      <c r="H23" s="36">
        <f>$N$3*'Federalist2.eth Member Growth'!H25</f>
        <v>23907243.568515122</v>
      </c>
      <c r="I23" s="36">
        <f>$N$3*'Federalist2.eth Member Growth'!I25</f>
        <v>70823534.535533816</v>
      </c>
      <c r="J23" s="36">
        <f>$N$3*'Federalist2.eth Member Growth'!J25</f>
        <v>197841965.56603119</v>
      </c>
      <c r="K23" s="36">
        <f>$N$3*'Federalist2.eth Member Growth'!K25</f>
        <v>524288000</v>
      </c>
    </row>
    <row r="24" spans="1:11" x14ac:dyDescent="0.2">
      <c r="A24" s="35">
        <v>45901</v>
      </c>
      <c r="B24" s="36">
        <f>$N$3*'Federalist2.eth Member Growth'!B26</f>
        <v>6727.4999493256109</v>
      </c>
      <c r="C24" s="36">
        <f>$N$3*'Federalist2.eth Member Growth'!C26</f>
        <v>38337.599924474736</v>
      </c>
      <c r="D24" s="36">
        <f>$N$3*'Federalist2.eth Member Growth'!D26</f>
        <v>190049.63774880808</v>
      </c>
      <c r="E24" s="36">
        <f>$N$3*'Federalist2.eth Member Growth'!E26</f>
        <v>836682.55425284733</v>
      </c>
      <c r="F24" s="36">
        <f>$N$3*'Federalist2.eth Member Growth'!F26</f>
        <v>3325256.7300796509</v>
      </c>
      <c r="G24" s="36">
        <f>$N$3*'Federalist2.eth Member Growth'!G26</f>
        <v>12089258.196146304</v>
      </c>
      <c r="H24" s="36">
        <f>$N$3*'Federalist2.eth Member Growth'!H26</f>
        <v>40642314.066475704</v>
      </c>
      <c r="I24" s="36">
        <f>$N$3*'Federalist2.eth Member Growth'!I26</f>
        <v>127482362.16396086</v>
      </c>
      <c r="J24" s="36">
        <f>$N$3*'Federalist2.eth Member Growth'!J26</f>
        <v>375899734.57545924</v>
      </c>
      <c r="K24" s="36">
        <f>$N$3*'Federalist2.eth Member Growth'!K26</f>
        <v>1048576000</v>
      </c>
    </row>
    <row r="25" spans="1:11" x14ac:dyDescent="0.2">
      <c r="A25" s="35">
        <v>45931</v>
      </c>
      <c r="B25" s="36">
        <f>$N$3*'Federalist2.eth Member Growth'!B27</f>
        <v>7400.249944258172</v>
      </c>
      <c r="C25" s="36">
        <f>$N$3*'Federalist2.eth Member Growth'!C27</f>
        <v>46005.119909369678</v>
      </c>
      <c r="D25" s="36">
        <f>$N$3*'Federalist2.eth Member Growth'!D27</f>
        <v>247064.52907345054</v>
      </c>
      <c r="E25" s="36">
        <f>$N$3*'Federalist2.eth Member Growth'!E27</f>
        <v>1171355.575953986</v>
      </c>
      <c r="F25" s="36">
        <f>$N$3*'Federalist2.eth Member Growth'!F27</f>
        <v>4987885.0951194763</v>
      </c>
      <c r="G25" s="36">
        <f>$N$3*'Federalist2.eth Member Growth'!G27</f>
        <v>19342813.113834087</v>
      </c>
      <c r="H25" s="36">
        <f>$N$3*'Federalist2.eth Member Growth'!H27</f>
        <v>69091933.91300869</v>
      </c>
      <c r="I25" s="36">
        <f>$N$3*'Federalist2.eth Member Growth'!I27</f>
        <v>229468251.89512956</v>
      </c>
      <c r="J25" s="36">
        <f>$N$3*'Federalist2.eth Member Growth'!J27</f>
        <v>714209495.69337249</v>
      </c>
      <c r="K25" s="36">
        <f>$N$3*'Federalist2.eth Member Growth'!K27</f>
        <v>2097152000</v>
      </c>
    </row>
    <row r="26" spans="1:11" x14ac:dyDescent="0.2">
      <c r="A26" s="35">
        <v>45962</v>
      </c>
      <c r="B26" s="36">
        <f>$N$3*'Federalist2.eth Member Growth'!B28</f>
        <v>8140.2749386839896</v>
      </c>
      <c r="C26" s="36">
        <f>$N$3*'Federalist2.eth Member Growth'!C28</f>
        <v>55206.143891243613</v>
      </c>
      <c r="D26" s="36">
        <f>$N$3*'Federalist2.eth Member Growth'!D28</f>
        <v>321183.88779548573</v>
      </c>
      <c r="E26" s="36">
        <f>$N$3*'Federalist2.eth Member Growth'!E28</f>
        <v>1639897.8063355805</v>
      </c>
      <c r="F26" s="36">
        <f>$N$3*'Federalist2.eth Member Growth'!F28</f>
        <v>7481827.6426792145</v>
      </c>
      <c r="G26" s="36">
        <f>$N$3*'Federalist2.eth Member Growth'!G28</f>
        <v>30948500.982134543</v>
      </c>
      <c r="H26" s="36">
        <f>$N$3*'Federalist2.eth Member Growth'!H28</f>
        <v>117456287.65211478</v>
      </c>
      <c r="I26" s="36">
        <f>$N$3*'Federalist2.eth Member Growth'!I28</f>
        <v>413042853.41123319</v>
      </c>
      <c r="J26" s="36">
        <f>$N$3*'Federalist2.eth Member Growth'!J28</f>
        <v>1356998041.8174076</v>
      </c>
      <c r="K26" s="36">
        <f>$N$3*'Federalist2.eth Member Growth'!K28</f>
        <v>4194304000</v>
      </c>
    </row>
    <row r="27" spans="1:11" x14ac:dyDescent="0.2">
      <c r="A27" s="35">
        <v>45992</v>
      </c>
      <c r="B27" s="36">
        <f>$N$3*'Federalist2.eth Member Growth'!B29</f>
        <v>8954.3024325523911</v>
      </c>
      <c r="C27" s="36">
        <f>$N$3*'Federalist2.eth Member Growth'!C29</f>
        <v>66247.372669492339</v>
      </c>
      <c r="D27" s="36">
        <f>$N$3*'Federalist2.eth Member Growth'!D29</f>
        <v>417539.05413413141</v>
      </c>
      <c r="E27" s="36">
        <f>$N$3*'Federalist2.eth Member Growth'!E29</f>
        <v>2295856.9288698127</v>
      </c>
      <c r="F27" s="36">
        <f>$N$3*'Federalist2.eth Member Growth'!F29</f>
        <v>11222741.464018822</v>
      </c>
      <c r="G27" s="36">
        <f>$N$3*'Federalist2.eth Member Growth'!G29</f>
        <v>49517601.571415275</v>
      </c>
      <c r="H27" s="36">
        <f>$N$3*'Federalist2.eth Member Growth'!H29</f>
        <v>199675689.00859511</v>
      </c>
      <c r="I27" s="36">
        <f>$N$3*'Federalist2.eth Member Growth'!I29</f>
        <v>743477136.14021969</v>
      </c>
      <c r="J27" s="36">
        <f>$N$3*'Federalist2.eth Member Growth'!J29</f>
        <v>2578296279.4530745</v>
      </c>
      <c r="K27" s="36">
        <f>$N$3*'Federalist2.eth Member Growth'!K29</f>
        <v>8388608000</v>
      </c>
    </row>
    <row r="28" spans="1:11" x14ac:dyDescent="0.2">
      <c r="A28" s="35">
        <v>46023</v>
      </c>
      <c r="B28" s="36">
        <f>$N$3*'Federalist2.eth Member Growth'!B30</f>
        <v>9849.7326758076306</v>
      </c>
      <c r="C28" s="36">
        <f>$N$3*'Federalist2.eth Member Growth'!C30</f>
        <v>79496.847203390804</v>
      </c>
      <c r="D28" s="36">
        <f>$N$3*'Federalist2.eth Member Growth'!D30</f>
        <v>542800.77037437097</v>
      </c>
      <c r="E28" s="36">
        <f>$N$3*'Federalist2.eth Member Growth'!E30</f>
        <v>3214199.7004177375</v>
      </c>
      <c r="F28" s="36">
        <f>$N$3*'Federalist2.eth Member Growth'!F30</f>
        <v>16834112.196028233</v>
      </c>
      <c r="G28" s="36">
        <f>$N$3*'Federalist2.eth Member Growth'!G30</f>
        <v>79228162.514264435</v>
      </c>
      <c r="H28" s="36">
        <f>$N$3*'Federalist2.eth Member Growth'!H30</f>
        <v>339448671.31461173</v>
      </c>
      <c r="I28" s="36">
        <f>$N$3*'Federalist2.eth Member Growth'!I30</f>
        <v>1338258845.0523953</v>
      </c>
      <c r="J28" s="36">
        <f>$N$3*'Federalist2.eth Member Growth'!J30</f>
        <v>4898762930.9608412</v>
      </c>
      <c r="K28" s="36">
        <f>$N$3*'Federalist2.eth Member Growth'!K30</f>
        <v>16777216000</v>
      </c>
    </row>
    <row r="29" spans="1:11" x14ac:dyDescent="0.2">
      <c r="A29" s="35">
        <v>46054</v>
      </c>
      <c r="B29" s="36">
        <f>$N$3*'Federalist2.eth Member Growth'!B31</f>
        <v>10834.705943388395</v>
      </c>
      <c r="C29" s="36">
        <f>$N$3*'Federalist2.eth Member Growth'!C31</f>
        <v>95396.216644068947</v>
      </c>
      <c r="D29" s="36">
        <f>$N$3*'Federalist2.eth Member Growth'!D31</f>
        <v>705641.00148668222</v>
      </c>
      <c r="E29" s="36">
        <f>$N$3*'Federalist2.eth Member Growth'!E31</f>
        <v>4499879.5805848315</v>
      </c>
      <c r="F29" s="36">
        <f>$N$3*'Federalist2.eth Member Growth'!F31</f>
        <v>25251168.294042349</v>
      </c>
      <c r="G29" s="36">
        <f>$N$3*'Federalist2.eth Member Growth'!G31</f>
        <v>126765060.0228231</v>
      </c>
      <c r="H29" s="36">
        <f>$N$3*'Federalist2.eth Member Growth'!H31</f>
        <v>577062741.23483992</v>
      </c>
      <c r="I29" s="36">
        <f>$N$3*'Federalist2.eth Member Growth'!I31</f>
        <v>2408865921.0943117</v>
      </c>
      <c r="J29" s="36">
        <f>$N$3*'Federalist2.eth Member Growth'!J31</f>
        <v>9307649568.8255978</v>
      </c>
      <c r="K29" s="36">
        <f>$N$3*'Federalist2.eth Member Growth'!K31</f>
        <v>33554432000</v>
      </c>
    </row>
    <row r="30" spans="1:11" x14ac:dyDescent="0.2">
      <c r="A30" s="35">
        <v>46082</v>
      </c>
      <c r="B30" s="36">
        <f>$N$3*'Federalist2.eth Member Growth'!B32</f>
        <v>11918.176537727233</v>
      </c>
      <c r="C30" s="36">
        <f>$N$3*'Federalist2.eth Member Growth'!C32</f>
        <v>114475.45997288275</v>
      </c>
      <c r="D30" s="36">
        <f>$N$3*'Federalist2.eth Member Growth'!D32</f>
        <v>917333.30193268694</v>
      </c>
      <c r="E30" s="36">
        <f>$N$3*'Federalist2.eth Member Growth'!E32</f>
        <v>6299831.4128187653</v>
      </c>
      <c r="F30" s="36">
        <f>$N$3*'Federalist2.eth Member Growth'!F32</f>
        <v>37876752.441063523</v>
      </c>
      <c r="G30" s="36">
        <f>$N$3*'Federalist2.eth Member Growth'!G32</f>
        <v>202824096.03651699</v>
      </c>
      <c r="H30" s="36">
        <f>$N$3*'Federalist2.eth Member Growth'!H32</f>
        <v>981006660.09922791</v>
      </c>
      <c r="I30" s="36">
        <f>$N$3*'Federalist2.eth Member Growth'!I32</f>
        <v>4335958657.9697618</v>
      </c>
      <c r="J30" s="36">
        <f>$N$3*'Federalist2.eth Member Growth'!J32</f>
        <v>17684534180.768635</v>
      </c>
      <c r="K30" s="36">
        <f>$N$3*'Federalist2.eth Member Growth'!K32</f>
        <v>67108864000</v>
      </c>
    </row>
    <row r="31" spans="1:11" x14ac:dyDescent="0.2">
      <c r="A31" s="35">
        <v>46113</v>
      </c>
      <c r="B31" s="36">
        <f>$N$3*'Federalist2.eth Member Growth'!B33</f>
        <v>13109.994191499958</v>
      </c>
      <c r="C31" s="36">
        <f>$N$3*'Federalist2.eth Member Growth'!C33</f>
        <v>137370.55196745929</v>
      </c>
      <c r="D31" s="36">
        <f>$N$3*'Federalist2.eth Member Growth'!D33</f>
        <v>1192533.292512493</v>
      </c>
      <c r="E31" s="36">
        <f>$N$3*'Federalist2.eth Member Growth'!E33</f>
        <v>8819763.9779462703</v>
      </c>
      <c r="F31" s="36">
        <f>$N$3*'Federalist2.eth Member Growth'!F33</f>
        <v>56815128.661595285</v>
      </c>
      <c r="G31" s="36">
        <f>$N$3*'Federalist2.eth Member Growth'!G33</f>
        <v>324518553.65842718</v>
      </c>
      <c r="H31" s="36">
        <f>$N$3*'Federalist2.eth Member Growth'!H33</f>
        <v>1667711322.1686873</v>
      </c>
      <c r="I31" s="36">
        <f>$N$3*'Federalist2.eth Member Growth'!I33</f>
        <v>7804725584.3455706</v>
      </c>
      <c r="J31" s="36">
        <f>$N$3*'Federalist2.eth Member Growth'!J33</f>
        <v>33600614943.460407</v>
      </c>
      <c r="K31" s="36">
        <f>$N$3*'Federalist2.eth Member Growth'!K33</f>
        <v>134217728000</v>
      </c>
    </row>
    <row r="32" spans="1:11" x14ac:dyDescent="0.2">
      <c r="A32" s="35">
        <v>46143</v>
      </c>
      <c r="B32" s="36">
        <f>$N$3*'Federalist2.eth Member Growth'!B34</f>
        <v>14420.993610649957</v>
      </c>
      <c r="C32" s="36">
        <f>$N$3*'Federalist2.eth Member Growth'!C34</f>
        <v>164844.66236095116</v>
      </c>
      <c r="D32" s="36">
        <f>$N$3*'Federalist2.eth Member Growth'!D34</f>
        <v>1550293.2802662407</v>
      </c>
      <c r="E32" s="36">
        <f>$N$3*'Federalist2.eth Member Growth'!E34</f>
        <v>12347669.569124777</v>
      </c>
      <c r="F32" s="36">
        <f>$N$3*'Federalist2.eth Member Growth'!F34</f>
        <v>85222692.992392927</v>
      </c>
      <c r="G32" s="36">
        <f>$N$3*'Federalist2.eth Member Growth'!G34</f>
        <v>519229685.85348356</v>
      </c>
      <c r="H32" s="36">
        <f>$N$3*'Federalist2.eth Member Growth'!H34</f>
        <v>2835109247.6867681</v>
      </c>
      <c r="I32" s="36">
        <f>$N$3*'Federalist2.eth Member Growth'!I34</f>
        <v>14048506051.822029</v>
      </c>
      <c r="J32" s="36">
        <f>$N$3*'Federalist2.eth Member Growth'!J34</f>
        <v>63841168392.574768</v>
      </c>
      <c r="K32" s="36">
        <f>$N$3*'Federalist2.eth Member Growth'!K34</f>
        <v>268435456000</v>
      </c>
    </row>
    <row r="33" spans="1:11" x14ac:dyDescent="0.2">
      <c r="A33" s="35">
        <v>46174</v>
      </c>
      <c r="B33" s="36">
        <f>$N$3*'Federalist2.eth Member Growth'!B35</f>
        <v>15863.092971714956</v>
      </c>
      <c r="C33" s="36">
        <f>$N$3*'Federalist2.eth Member Growth'!C35</f>
        <v>197813.59483314137</v>
      </c>
      <c r="D33" s="36">
        <f>$N$3*'Federalist2.eth Member Growth'!D35</f>
        <v>2015381.264346113</v>
      </c>
      <c r="E33" s="36">
        <f>$N$3*'Federalist2.eth Member Growth'!E35</f>
        <v>17286737.396774687</v>
      </c>
      <c r="F33" s="36">
        <f>$N$3*'Federalist2.eth Member Growth'!F35</f>
        <v>127834039.48858939</v>
      </c>
      <c r="G33" s="36">
        <f>$N$3*'Federalist2.eth Member Growth'!G35</f>
        <v>830767497.36557364</v>
      </c>
      <c r="H33" s="36">
        <f>$N$3*'Federalist2.eth Member Growth'!H35</f>
        <v>4819685721.0675058</v>
      </c>
      <c r="I33" s="36">
        <f>$N$3*'Federalist2.eth Member Growth'!I35</f>
        <v>25287310893.279652</v>
      </c>
      <c r="J33" s="36">
        <f>$N$3*'Federalist2.eth Member Growth'!J35</f>
        <v>121298219945.89204</v>
      </c>
      <c r="K33" s="36">
        <f>$N$3*'Federalist2.eth Member Growth'!K35</f>
        <v>536870912000</v>
      </c>
    </row>
    <row r="34" spans="1:11" x14ac:dyDescent="0.2">
      <c r="A34" s="35">
        <v>46204</v>
      </c>
      <c r="B34" s="36">
        <f>$N$3*'Federalist2.eth Member Growth'!B36</f>
        <v>17449.40226888645</v>
      </c>
      <c r="C34" s="36">
        <f>$N$3*'Federalist2.eth Member Growth'!C36</f>
        <v>237376.31379976962</v>
      </c>
      <c r="D34" s="36">
        <f>$N$3*'Federalist2.eth Member Growth'!D36</f>
        <v>2619995.6436499469</v>
      </c>
      <c r="E34" s="36">
        <f>$N$3*'Federalist2.eth Member Growth'!E36</f>
        <v>24201432.35548456</v>
      </c>
      <c r="F34" s="36">
        <f>$N$3*'Federalist2.eth Member Growth'!F36</f>
        <v>191751059.23288408</v>
      </c>
      <c r="G34" s="36">
        <f>$N$3*'Federalist2.eth Member Growth'!G36</f>
        <v>1329227995.7849178</v>
      </c>
      <c r="H34" s="36">
        <f>$N$3*'Federalist2.eth Member Growth'!H36</f>
        <v>8193465725.8147583</v>
      </c>
      <c r="I34" s="36">
        <f>$N$3*'Federalist2.eth Member Growth'!I36</f>
        <v>45517159607.903374</v>
      </c>
      <c r="J34" s="36">
        <f>$N$3*'Federalist2.eth Member Growth'!J36</f>
        <v>230466617897.19485</v>
      </c>
      <c r="K34" s="36">
        <f>$N$3*'Federalist2.eth Member Growth'!K36</f>
        <v>1073741824000</v>
      </c>
    </row>
    <row r="35" spans="1:11" x14ac:dyDescent="0.2">
      <c r="A35" s="35">
        <v>46235</v>
      </c>
      <c r="B35" s="36">
        <f>$N$3*'Federalist2.eth Member Growth'!B37</f>
        <v>19194.342495775098</v>
      </c>
      <c r="C35" s="36">
        <f>$N$3*'Federalist2.eth Member Growth'!C37</f>
        <v>284851.57655972353</v>
      </c>
      <c r="D35" s="36">
        <f>$N$3*'Federalist2.eth Member Growth'!D37</f>
        <v>3405994.3367449311</v>
      </c>
      <c r="E35" s="36">
        <f>$N$3*'Federalist2.eth Member Growth'!E37</f>
        <v>33882005.297678381</v>
      </c>
      <c r="F35" s="36">
        <f>$N$3*'Federalist2.eth Member Growth'!F37</f>
        <v>287626588.84932613</v>
      </c>
      <c r="G35" s="36">
        <f>$N$3*'Federalist2.eth Member Growth'!G37</f>
        <v>2126764793.2558689</v>
      </c>
      <c r="H35" s="36">
        <f>$N$3*'Federalist2.eth Member Growth'!H37</f>
        <v>13928891733.885088</v>
      </c>
      <c r="I35" s="36">
        <f>$N$3*'Federalist2.eth Member Growth'!I37</f>
        <v>81930887294.226074</v>
      </c>
      <c r="J35" s="36">
        <f>$N$3*'Federalist2.eth Member Growth'!J37</f>
        <v>437886574004.67017</v>
      </c>
      <c r="K35" s="36">
        <f>$N$3*'Federalist2.eth Member Growth'!K37</f>
        <v>2147483648000</v>
      </c>
    </row>
    <row r="36" spans="1:11" x14ac:dyDescent="0.2">
      <c r="A36" s="35">
        <v>46266</v>
      </c>
      <c r="B36" s="36">
        <f>$N$3*'Federalist2.eth Member Growth'!B38</f>
        <v>21113.776745352607</v>
      </c>
      <c r="C36" s="36">
        <f>$N$3*'Federalist2.eth Member Growth'!C38</f>
        <v>341821.89187166828</v>
      </c>
      <c r="D36" s="36">
        <f>$N$3*'Federalist2.eth Member Growth'!D38</f>
        <v>4427792.6377684101</v>
      </c>
      <c r="E36" s="36">
        <f>$N$3*'Federalist2.eth Member Growth'!E38</f>
        <v>47434807.416749738</v>
      </c>
      <c r="F36" s="36">
        <f>$N$3*'Federalist2.eth Member Growth'!F38</f>
        <v>431439883.27398926</v>
      </c>
      <c r="G36" s="36">
        <f>$N$3*'Federalist2.eth Member Growth'!G38</f>
        <v>3402823669.2093902</v>
      </c>
      <c r="H36" s="36">
        <f>$N$3*'Federalist2.eth Member Growth'!H38</f>
        <v>23679115947.604645</v>
      </c>
      <c r="I36" s="36">
        <f>$N$3*'Federalist2.eth Member Growth'!I38</f>
        <v>147475597129.60693</v>
      </c>
      <c r="J36" s="36">
        <f>$N$3*'Federalist2.eth Member Growth'!J38</f>
        <v>831984490608.87329</v>
      </c>
      <c r="K36" s="36">
        <f>$N$3*'Federalist2.eth Member Growth'!K38</f>
        <v>4294967296000</v>
      </c>
    </row>
    <row r="37" spans="1:11" x14ac:dyDescent="0.2">
      <c r="A37" s="35">
        <v>46296</v>
      </c>
      <c r="B37" s="36">
        <f>$N$3*'Federalist2.eth Member Growth'!B39</f>
        <v>23225.154419887869</v>
      </c>
      <c r="C37" s="36">
        <f>$N$3*'Federalist2.eth Member Growth'!C39</f>
        <v>410186.27024600189</v>
      </c>
      <c r="D37" s="36">
        <f>$N$3*'Federalist2.eth Member Growth'!D39</f>
        <v>5756130.4290989339</v>
      </c>
      <c r="E37" s="36">
        <f>$N$3*'Federalist2.eth Member Growth'!E39</f>
        <v>66408730.383449629</v>
      </c>
      <c r="F37" s="36">
        <f>$N$3*'Federalist2.eth Member Growth'!F39</f>
        <v>647159824.91098392</v>
      </c>
      <c r="G37" s="36">
        <f>$N$3*'Federalist2.eth Member Growth'!G39</f>
        <v>5444517870.7350245</v>
      </c>
      <c r="H37" s="36">
        <f>$N$3*'Federalist2.eth Member Growth'!H39</f>
        <v>40254497110.927895</v>
      </c>
      <c r="I37" s="36">
        <f>$N$3*'Federalist2.eth Member Growth'!I39</f>
        <v>265456074833.29251</v>
      </c>
      <c r="J37" s="36">
        <f>$N$3*'Federalist2.eth Member Growth'!J39</f>
        <v>1580770532156.8591</v>
      </c>
      <c r="K37" s="36">
        <f>$N$3*'Federalist2.eth Member Growth'!K39</f>
        <v>8589934592000</v>
      </c>
    </row>
    <row r="38" spans="1:11" x14ac:dyDescent="0.2">
      <c r="A38" s="35">
        <v>46327</v>
      </c>
      <c r="B38" s="36">
        <f>$N$3*'Federalist2.eth Member Growth'!B40</f>
        <v>25547.669861876657</v>
      </c>
      <c r="C38" s="36">
        <f>$N$3*'Federalist2.eth Member Growth'!C40</f>
        <v>492223.52429520222</v>
      </c>
      <c r="D38" s="36">
        <f>$N$3*'Federalist2.eth Member Growth'!D40</f>
        <v>7482969.5578286145</v>
      </c>
      <c r="E38" s="36">
        <f>$N$3*'Federalist2.eth Member Growth'!E40</f>
        <v>92972222.536829472</v>
      </c>
      <c r="F38" s="36">
        <f>$N$3*'Federalist2.eth Member Growth'!F40</f>
        <v>970739737.36647582</v>
      </c>
      <c r="G38" s="36">
        <f>$N$3*'Federalist2.eth Member Growth'!G40</f>
        <v>8711228593.1760387</v>
      </c>
      <c r="H38" s="36">
        <f>$N$3*'Federalist2.eth Member Growth'!H40</f>
        <v>68432645088.577423</v>
      </c>
      <c r="I38" s="36">
        <f>$N$3*'Federalist2.eth Member Growth'!I40</f>
        <v>477820934699.92651</v>
      </c>
      <c r="J38" s="36">
        <f>$N$3*'Federalist2.eth Member Growth'!J40</f>
        <v>3003464011098.0322</v>
      </c>
      <c r="K38" s="36">
        <f>$N$3*'Federalist2.eth Member Growth'!K40</f>
        <v>17179869184000</v>
      </c>
    </row>
    <row r="39" spans="1:11" x14ac:dyDescent="0.2">
      <c r="A39" s="35">
        <v>46357</v>
      </c>
      <c r="B39" s="36">
        <f>$N$3*'Federalist2.eth Member Growth'!B41</f>
        <v>28102.436848064324</v>
      </c>
      <c r="C39" s="36">
        <f>$N$3*'Federalist2.eth Member Growth'!C41</f>
        <v>590668.22915424267</v>
      </c>
      <c r="D39" s="36">
        <f>$N$3*'Federalist2.eth Member Growth'!D41</f>
        <v>9727860.4251771998</v>
      </c>
      <c r="E39" s="36">
        <f>$N$3*'Federalist2.eth Member Growth'!E41</f>
        <v>130161111.55156124</v>
      </c>
      <c r="F39" s="36">
        <f>$N$3*'Federalist2.eth Member Growth'!F41</f>
        <v>1456109606.0497136</v>
      </c>
      <c r="G39" s="36">
        <f>$N$3*'Federalist2.eth Member Growth'!G41</f>
        <v>13937965749.081665</v>
      </c>
      <c r="H39" s="36">
        <f>$N$3*'Federalist2.eth Member Growth'!H41</f>
        <v>116335496650.5816</v>
      </c>
      <c r="I39" s="36">
        <f>$N$3*'Federalist2.eth Member Growth'!I41</f>
        <v>860077682459.86768</v>
      </c>
      <c r="J39" s="36">
        <f>$N$3*'Federalist2.eth Member Growth'!J41</f>
        <v>5706581621086.2607</v>
      </c>
      <c r="K39" s="36">
        <f>$N$3*'Federalist2.eth Member Growth'!K41</f>
        <v>34359738368000</v>
      </c>
    </row>
    <row r="40" spans="1:11" x14ac:dyDescent="0.2">
      <c r="A40" s="35">
        <v>46388</v>
      </c>
      <c r="B40" s="36">
        <f>$N$3*'Federalist2.eth Member Growth'!B42</f>
        <v>30912.680532870763</v>
      </c>
      <c r="C40" s="36">
        <f>$N$3*'Federalist2.eth Member Growth'!C42</f>
        <v>708801.87498509116</v>
      </c>
      <c r="D40" s="36">
        <f>$N$3*'Federalist2.eth Member Growth'!D42</f>
        <v>12646218.552730359</v>
      </c>
      <c r="E40" s="36">
        <f>$N$3*'Federalist2.eth Member Growth'!E42</f>
        <v>182225556.17218572</v>
      </c>
      <c r="F40" s="36">
        <f>$N$3*'Federalist2.eth Member Growth'!F42</f>
        <v>2184164409.0745702</v>
      </c>
      <c r="G40" s="36">
        <f>$N$3*'Federalist2.eth Member Growth'!G42</f>
        <v>22300745198.530663</v>
      </c>
      <c r="H40" s="36">
        <f>$N$3*'Federalist2.eth Member Growth'!H42</f>
        <v>197770344305.98874</v>
      </c>
      <c r="I40" s="36">
        <f>$N$3*'Federalist2.eth Member Growth'!I42</f>
        <v>1548139828427.7617</v>
      </c>
      <c r="J40" s="36">
        <f>$N$3*'Federalist2.eth Member Growth'!J42</f>
        <v>10842505080063.895</v>
      </c>
      <c r="K40" s="36">
        <f>$N$3*'Federalist2.eth Member Growth'!K42</f>
        <v>68719476736000</v>
      </c>
    </row>
    <row r="41" spans="1:11" x14ac:dyDescent="0.2">
      <c r="A41" s="35">
        <v>46419</v>
      </c>
      <c r="B41" s="36">
        <f>$N$3*'Federalist2.eth Member Growth'!B43</f>
        <v>34003.948586157843</v>
      </c>
      <c r="C41" s="36">
        <f>$N$3*'Federalist2.eth Member Growth'!C43</f>
        <v>850562.24998210929</v>
      </c>
      <c r="D41" s="36">
        <f>$N$3*'Federalist2.eth Member Growth'!D43</f>
        <v>16440084.118549466</v>
      </c>
      <c r="E41" s="36">
        <f>$N$3*'Federalist2.eth Member Growth'!E43</f>
        <v>255115778.64105999</v>
      </c>
      <c r="F41" s="36">
        <f>$N$3*'Federalist2.eth Member Growth'!F43</f>
        <v>3276246613.6118555</v>
      </c>
      <c r="G41" s="36">
        <f>$N$3*'Federalist2.eth Member Growth'!G43</f>
        <v>35681192317.649063</v>
      </c>
      <c r="H41" s="36">
        <f>$N$3*'Federalist2.eth Member Growth'!H43</f>
        <v>336209585320.18079</v>
      </c>
      <c r="I41" s="36">
        <f>$N$3*'Federalist2.eth Member Growth'!I43</f>
        <v>2786651691169.9712</v>
      </c>
      <c r="J41" s="36">
        <f>$N$3*'Federalist2.eth Member Growth'!J43</f>
        <v>20600759652121.398</v>
      </c>
      <c r="K41" s="36">
        <f>$N$3*'Federalist2.eth Member Growth'!K43</f>
        <v>137438953472000</v>
      </c>
    </row>
    <row r="42" spans="1:11" x14ac:dyDescent="0.2">
      <c r="A42" s="35">
        <v>46447</v>
      </c>
      <c r="B42" s="36">
        <f>$N$3*'Federalist2.eth Member Growth'!B44</f>
        <v>37404.343444773629</v>
      </c>
      <c r="C42" s="36">
        <f>$N$3*'Federalist2.eth Member Growth'!C44</f>
        <v>1020674.6999785311</v>
      </c>
      <c r="D42" s="36">
        <f>$N$3*'Federalist2.eth Member Growth'!D44</f>
        <v>21372109.354114305</v>
      </c>
      <c r="E42" s="36">
        <f>$N$3*'Federalist2.eth Member Growth'!E44</f>
        <v>357162090.09748399</v>
      </c>
      <c r="F42" s="36">
        <f>$N$3*'Federalist2.eth Member Growth'!F44</f>
        <v>4914369920.4177837</v>
      </c>
      <c r="G42" s="36">
        <f>$N$3*'Federalist2.eth Member Growth'!G44</f>
        <v>57089907708.23851</v>
      </c>
      <c r="H42" s="36">
        <f>$N$3*'Federalist2.eth Member Growth'!H44</f>
        <v>571556295044.30737</v>
      </c>
      <c r="I42" s="36">
        <f>$N$3*'Federalist2.eth Member Growth'!I44</f>
        <v>5015973044105.9482</v>
      </c>
      <c r="J42" s="36">
        <f>$N$3*'Federalist2.eth Member Growth'!J44</f>
        <v>39141443339030.656</v>
      </c>
      <c r="K42" s="36">
        <f>$N$3*'Federalist2.eth Member Growth'!K44</f>
        <v>274877906944000</v>
      </c>
    </row>
    <row r="43" spans="1:11" x14ac:dyDescent="0.2">
      <c r="A43" s="35">
        <v>46478</v>
      </c>
      <c r="B43" s="36">
        <f>$N$3*'Federalist2.eth Member Growth'!B45</f>
        <v>41144.777789250991</v>
      </c>
      <c r="C43" s="36">
        <f>$N$3*'Federalist2.eth Member Growth'!C45</f>
        <v>1224809.6399742374</v>
      </c>
      <c r="D43" s="36">
        <f>$N$3*'Federalist2.eth Member Growth'!D45</f>
        <v>27783742.160348598</v>
      </c>
      <c r="E43" s="36">
        <f>$N$3*'Federalist2.eth Member Growth'!E45</f>
        <v>500026926.13647759</v>
      </c>
      <c r="F43" s="36">
        <f>$N$3*'Federalist2.eth Member Growth'!F45</f>
        <v>7371554880.6266747</v>
      </c>
      <c r="G43" s="36">
        <f>$N$3*'Federalist2.eth Member Growth'!G45</f>
        <v>91343852333.18161</v>
      </c>
      <c r="H43" s="36">
        <f>$N$3*'Federalist2.eth Member Growth'!H45</f>
        <v>971645701575.32251</v>
      </c>
      <c r="I43" s="36">
        <f>$N$3*'Federalist2.eth Member Growth'!I45</f>
        <v>9028751479390.707</v>
      </c>
      <c r="J43" s="36">
        <f>$N$3*'Federalist2.eth Member Growth'!J45</f>
        <v>74368742344158.25</v>
      </c>
      <c r="K43" s="36">
        <f>$N$3*'Federalist2.eth Member Growth'!K45</f>
        <v>549755813888000</v>
      </c>
    </row>
    <row r="44" spans="1:11" x14ac:dyDescent="0.2">
      <c r="A44" s="35">
        <v>46508</v>
      </c>
      <c r="B44" s="36">
        <f>$N$3*'Federalist2.eth Member Growth'!B46</f>
        <v>45259.255568176093</v>
      </c>
      <c r="C44" s="36">
        <f>$N$3*'Federalist2.eth Member Growth'!C46</f>
        <v>1469771.5679690847</v>
      </c>
      <c r="D44" s="36">
        <f>$N$3*'Federalist2.eth Member Growth'!D46</f>
        <v>36118864.80845318</v>
      </c>
      <c r="E44" s="36">
        <f>$N$3*'Federalist2.eth Member Growth'!E46</f>
        <v>700037696.59106863</v>
      </c>
      <c r="F44" s="36">
        <f>$N$3*'Federalist2.eth Member Growth'!F46</f>
        <v>11057332320.940014</v>
      </c>
      <c r="G44" s="36">
        <f>$N$3*'Federalist2.eth Member Growth'!G46</f>
        <v>146150163733.09058</v>
      </c>
      <c r="H44" s="36">
        <f>$N$3*'Federalist2.eth Member Growth'!H46</f>
        <v>1651797692678.0483</v>
      </c>
      <c r="I44" s="36">
        <f>$N$3*'Federalist2.eth Member Growth'!I46</f>
        <v>16251752662903.273</v>
      </c>
      <c r="J44" s="36">
        <f>$N$3*'Federalist2.eth Member Growth'!J46</f>
        <v>141300610453900.66</v>
      </c>
      <c r="K44" s="36">
        <f>$N$3*'Federalist2.eth Member Growth'!K46</f>
        <v>1099511627776000</v>
      </c>
    </row>
    <row r="45" spans="1:11" x14ac:dyDescent="0.2">
      <c r="A45" s="35">
        <v>46539</v>
      </c>
      <c r="B45" s="36">
        <f>$N$3*'Federalist2.eth Member Growth'!B47</f>
        <v>49785.181124993702</v>
      </c>
      <c r="C45" s="36">
        <f>$N$3*'Federalist2.eth Member Growth'!C47</f>
        <v>1763725.8815629014</v>
      </c>
      <c r="D45" s="36">
        <f>$N$3*'Federalist2.eth Member Growth'!D47</f>
        <v>46954524.250989139</v>
      </c>
      <c r="E45" s="36">
        <f>$N$3*'Federalist2.eth Member Growth'!E47</f>
        <v>980052775.22749603</v>
      </c>
      <c r="F45" s="36">
        <f>$N$3*'Federalist2.eth Member Growth'!F47</f>
        <v>16585998481.410019</v>
      </c>
      <c r="G45" s="36">
        <f>$N$3*'Federalist2.eth Member Growth'!G47</f>
        <v>233840261972.94495</v>
      </c>
      <c r="H45" s="36">
        <f>$N$3*'Federalist2.eth Member Growth'!H47</f>
        <v>2808056077552.6826</v>
      </c>
      <c r="I45" s="36">
        <f>$N$3*'Federalist2.eth Member Growth'!I47</f>
        <v>29253154793225.895</v>
      </c>
      <c r="J45" s="36">
        <f>$N$3*'Federalist2.eth Member Growth'!J47</f>
        <v>268471159862411.22</v>
      </c>
      <c r="K45" s="36">
        <f>$N$3*'Federalist2.eth Member Growth'!K47</f>
        <v>2199023255552000</v>
      </c>
    </row>
    <row r="46" spans="1:11" x14ac:dyDescent="0.2">
      <c r="A46" s="35">
        <v>46569</v>
      </c>
      <c r="B46" s="36">
        <f>$N$3*'Federalist2.eth Member Growth'!B48</f>
        <v>54763.699237493085</v>
      </c>
      <c r="C46" s="36">
        <f>$N$3*'Federalist2.eth Member Growth'!C48</f>
        <v>2116471.0578754819</v>
      </c>
      <c r="D46" s="36">
        <f>$N$3*'Federalist2.eth Member Growth'!D48</f>
        <v>61040881.526285887</v>
      </c>
      <c r="E46" s="36">
        <f>$N$3*'Federalist2.eth Member Growth'!E48</f>
        <v>1372073885.3184943</v>
      </c>
      <c r="F46" s="36">
        <f>$N$3*'Federalist2.eth Member Growth'!F48</f>
        <v>24878997722.115028</v>
      </c>
      <c r="G46" s="36">
        <f>$N$3*'Federalist2.eth Member Growth'!G48</f>
        <v>374144419156.71198</v>
      </c>
      <c r="H46" s="36">
        <f>$N$3*'Federalist2.eth Member Growth'!H48</f>
        <v>4773695331839.5596</v>
      </c>
      <c r="I46" s="36">
        <f>$N$3*'Federalist2.eth Member Growth'!I48</f>
        <v>52655678627806.609</v>
      </c>
      <c r="J46" s="36">
        <f>$N$3*'Federalist2.eth Member Growth'!J48</f>
        <v>510095203738581.25</v>
      </c>
      <c r="K46" s="36">
        <f>$N$3*'Federalist2.eth Member Growth'!K48</f>
        <v>4398046511104000</v>
      </c>
    </row>
    <row r="47" spans="1:11" x14ac:dyDescent="0.2">
      <c r="A47" s="35">
        <v>46600</v>
      </c>
      <c r="B47" s="36">
        <f>$N$3*'Federalist2.eth Member Growth'!B49</f>
        <v>60240.069161242398</v>
      </c>
      <c r="C47" s="36">
        <f>$N$3*'Federalist2.eth Member Growth'!C49</f>
        <v>2539765.2694505779</v>
      </c>
      <c r="D47" s="36">
        <f>$N$3*'Federalist2.eth Member Growth'!D49</f>
        <v>79353145.984171659</v>
      </c>
      <c r="E47" s="36">
        <f>$N$3*'Federalist2.eth Member Growth'!E49</f>
        <v>1920903439.4458919</v>
      </c>
      <c r="F47" s="36">
        <f>$N$3*'Federalist2.eth Member Growth'!F49</f>
        <v>37318496583.172546</v>
      </c>
      <c r="G47" s="36">
        <f>$N$3*'Federalist2.eth Member Growth'!G49</f>
        <v>598631070650.73914</v>
      </c>
      <c r="H47" s="36">
        <f>$N$3*'Federalist2.eth Member Growth'!H49</f>
        <v>8115282064127.252</v>
      </c>
      <c r="I47" s="36">
        <f>$N$3*'Federalist2.eth Member Growth'!I49</f>
        <v>94780221530051.891</v>
      </c>
      <c r="J47" s="36">
        <f>$N$3*'Federalist2.eth Member Growth'!J49</f>
        <v>969180887103304.38</v>
      </c>
      <c r="K47" s="36">
        <f>$N$3*'Federalist2.eth Member Growth'!K49</f>
        <v>8796093022208000</v>
      </c>
    </row>
    <row r="48" spans="1:11" x14ac:dyDescent="0.2">
      <c r="A48" s="35">
        <v>46631</v>
      </c>
      <c r="B48" s="36">
        <f>$N$3*'Federalist2.eth Member Growth'!B50</f>
        <v>66264.076077366641</v>
      </c>
      <c r="C48" s="36">
        <f>$N$3*'Federalist2.eth Member Growth'!C50</f>
        <v>3047718.3233406935</v>
      </c>
      <c r="D48" s="36">
        <f>$N$3*'Federalist2.eth Member Growth'!D50</f>
        <v>103159089.77942316</v>
      </c>
      <c r="E48" s="36">
        <f>$N$3*'Federalist2.eth Member Growth'!E50</f>
        <v>2689264815.2242489</v>
      </c>
      <c r="F48" s="36">
        <f>$N$3*'Federalist2.eth Member Growth'!F50</f>
        <v>55977744874.75882</v>
      </c>
      <c r="G48" s="36">
        <f>$N$3*'Federalist2.eth Member Growth'!G50</f>
        <v>957809713041.18274</v>
      </c>
      <c r="H48" s="36">
        <f>$N$3*'Federalist2.eth Member Growth'!H50</f>
        <v>13795979509016.328</v>
      </c>
      <c r="I48" s="36">
        <f>$N$3*'Federalist2.eth Member Growth'!I50</f>
        <v>170604398754093.41</v>
      </c>
      <c r="J48" s="36">
        <f>$N$3*'Federalist2.eth Member Growth'!J50</f>
        <v>1841443685496278</v>
      </c>
      <c r="K48" s="36">
        <f>$N$3*'Federalist2.eth Member Growth'!K50</f>
        <v>1.7592186044416E+16</v>
      </c>
    </row>
    <row r="49" spans="1:11" x14ac:dyDescent="0.2">
      <c r="A49" s="35">
        <v>46661</v>
      </c>
      <c r="B49" s="36">
        <f>$N$3*'Federalist2.eth Member Growth'!B51</f>
        <v>72890.483685103318</v>
      </c>
      <c r="C49" s="36">
        <f>$N$3*'Federalist2.eth Member Growth'!C51</f>
        <v>3657261.9880088321</v>
      </c>
      <c r="D49" s="36">
        <f>$N$3*'Federalist2.eth Member Growth'!D51</f>
        <v>134106816.71325012</v>
      </c>
      <c r="E49" s="36">
        <f>$N$3*'Federalist2.eth Member Growth'!E51</f>
        <v>3764970741.3139482</v>
      </c>
      <c r="F49" s="36">
        <f>$N$3*'Federalist2.eth Member Growth'!F51</f>
        <v>83966617312.138229</v>
      </c>
      <c r="G49" s="36">
        <f>$N$3*'Federalist2.eth Member Growth'!G51</f>
        <v>1532495540865.8923</v>
      </c>
      <c r="H49" s="36">
        <f>$N$3*'Federalist2.eth Member Growth'!H51</f>
        <v>23453165165327.758</v>
      </c>
      <c r="I49" s="36">
        <f>$N$3*'Federalist2.eth Member Growth'!I51</f>
        <v>307087917757368.19</v>
      </c>
      <c r="J49" s="36">
        <f>$N$3*'Federalist2.eth Member Growth'!J51</f>
        <v>3498743002442928</v>
      </c>
      <c r="K49" s="36">
        <f>$N$3*'Federalist2.eth Member Growth'!K51</f>
        <v>3.5184372088832E+16</v>
      </c>
    </row>
    <row r="50" spans="1:11" x14ac:dyDescent="0.2">
      <c r="A50" s="35">
        <v>46692</v>
      </c>
      <c r="B50" s="36">
        <f>$N$3*'Federalist2.eth Member Growth'!B52</f>
        <v>80179.532053613657</v>
      </c>
      <c r="C50" s="36">
        <f>$N$3*'Federalist2.eth Member Growth'!C52</f>
        <v>4388714.3856105981</v>
      </c>
      <c r="D50" s="36">
        <f>$N$3*'Federalist2.eth Member Growth'!D52</f>
        <v>174338861.72722515</v>
      </c>
      <c r="E50" s="36">
        <f>$N$3*'Federalist2.eth Member Growth'!E52</f>
        <v>5270959037.8395271</v>
      </c>
      <c r="F50" s="36">
        <f>$N$3*'Federalist2.eth Member Growth'!F52</f>
        <v>125949925968.20734</v>
      </c>
      <c r="G50" s="36">
        <f>$N$3*'Federalist2.eth Member Growth'!G52</f>
        <v>2451992865385.4277</v>
      </c>
      <c r="H50" s="36">
        <f>$N$3*'Federalist2.eth Member Growth'!H52</f>
        <v>39870380781057.188</v>
      </c>
      <c r="I50" s="36">
        <f>$N$3*'Federalist2.eth Member Growth'!I52</f>
        <v>552758251963262.75</v>
      </c>
      <c r="J50" s="36">
        <f>$N$3*'Federalist2.eth Member Growth'!J52</f>
        <v>6647611704641564</v>
      </c>
      <c r="K50" s="36">
        <f>$N$3*'Federalist2.eth Member Growth'!K52</f>
        <v>7.0368744177664E+16</v>
      </c>
    </row>
    <row r="51" spans="1:11" x14ac:dyDescent="0.2">
      <c r="A51" s="35">
        <v>46722</v>
      </c>
      <c r="B51" s="36">
        <f>$N$3*'Federalist2.eth Member Growth'!B53</f>
        <v>88197.485258975037</v>
      </c>
      <c r="C51" s="36">
        <f>$N$3*'Federalist2.eth Member Growth'!C53</f>
        <v>5266457.2627327172</v>
      </c>
      <c r="D51" s="36">
        <f>$N$3*'Federalist2.eth Member Growth'!D53</f>
        <v>226640520.24539268</v>
      </c>
      <c r="E51" s="36">
        <f>$N$3*'Federalist2.eth Member Growth'!E53</f>
        <v>7379342652.975338</v>
      </c>
      <c r="F51" s="36">
        <f>$N$3*'Federalist2.eth Member Growth'!F53</f>
        <v>188924888952.31104</v>
      </c>
      <c r="G51" s="36">
        <f>$N$3*'Federalist2.eth Member Growth'!G53</f>
        <v>3923188584616.6846</v>
      </c>
      <c r="H51" s="36">
        <f>$N$3*'Federalist2.eth Member Growth'!H53</f>
        <v>67779647327797.219</v>
      </c>
      <c r="I51" s="36">
        <f>$N$3*'Federalist2.eth Member Growth'!I53</f>
        <v>994964853533873</v>
      </c>
      <c r="J51" s="36">
        <f>$N$3*'Federalist2.eth Member Growth'!J53</f>
        <v>1.263046223881897E+16</v>
      </c>
      <c r="K51" s="36">
        <f>$N$3*'Federalist2.eth Member Growth'!K53</f>
        <v>1.40737488355328E+17</v>
      </c>
    </row>
    <row r="52" spans="1:11" x14ac:dyDescent="0.2">
      <c r="A52" s="35">
        <v>46753</v>
      </c>
      <c r="B52" s="36">
        <f>$N$3*'Federalist2.eth Member Growth'!B54</f>
        <v>97017.233784872529</v>
      </c>
      <c r="C52" s="36">
        <f>$N$3*'Federalist2.eth Member Growth'!C54</f>
        <v>6319748.7152792607</v>
      </c>
      <c r="D52" s="36">
        <f>$N$3*'Federalist2.eth Member Growth'!D54</f>
        <v>294632676.3190105</v>
      </c>
      <c r="E52" s="36">
        <f>$N$3*'Federalist2.eth Member Growth'!E54</f>
        <v>10331079714.165472</v>
      </c>
      <c r="F52" s="36">
        <f>$N$3*'Federalist2.eth Member Growth'!F54</f>
        <v>283387333428.46655</v>
      </c>
      <c r="G52" s="36">
        <f>$N$3*'Federalist2.eth Member Growth'!G54</f>
        <v>6277101735386.6953</v>
      </c>
      <c r="H52" s="36">
        <f>$N$3*'Federalist2.eth Member Growth'!H54</f>
        <v>115225400457255.28</v>
      </c>
      <c r="I52" s="36">
        <f>$N$3*'Federalist2.eth Member Growth'!I54</f>
        <v>1790936736360971.2</v>
      </c>
      <c r="J52" s="36">
        <f>$N$3*'Federalist2.eth Member Growth'!J54</f>
        <v>2.399787825375604E+16</v>
      </c>
      <c r="K52" s="36">
        <f>$N$3*'Federalist2.eth Member Growth'!K54</f>
        <v>2.81474976710656E+17</v>
      </c>
    </row>
    <row r="53" spans="1:11" x14ac:dyDescent="0.2">
      <c r="A53" s="35">
        <v>46784</v>
      </c>
      <c r="B53" s="36">
        <f>$N$3*'Federalist2.eth Member Growth'!B55</f>
        <v>106718.9571633598</v>
      </c>
      <c r="C53" s="36">
        <f>$N$3*'Federalist2.eth Member Growth'!C55</f>
        <v>7583698.4583351118</v>
      </c>
      <c r="D53" s="36">
        <f>$N$3*'Federalist2.eth Member Growth'!D55</f>
        <v>383022479.21471369</v>
      </c>
      <c r="E53" s="36">
        <f>$N$3*'Federalist2.eth Member Growth'!E55</f>
        <v>14463511599.831659</v>
      </c>
      <c r="F53" s="36">
        <f>$N$3*'Federalist2.eth Member Growth'!F55</f>
        <v>425081000142.69983</v>
      </c>
      <c r="G53" s="36">
        <f>$N$3*'Federalist2.eth Member Growth'!G55</f>
        <v>10043362776618.713</v>
      </c>
      <c r="H53" s="36">
        <f>$N$3*'Federalist2.eth Member Growth'!H55</f>
        <v>195883180777333.94</v>
      </c>
      <c r="I53" s="36">
        <f>$N$3*'Federalist2.eth Member Growth'!I55</f>
        <v>3223686125449748</v>
      </c>
      <c r="J53" s="36">
        <f>$N$3*'Federalist2.eth Member Growth'!J55</f>
        <v>4.5595968682136472E+16</v>
      </c>
      <c r="K53" s="36">
        <f>$N$3*'Federalist2.eth Member Growth'!K55</f>
        <v>5.62949953421312E+17</v>
      </c>
    </row>
    <row r="54" spans="1:11" x14ac:dyDescent="0.2">
      <c r="A54" s="35">
        <v>46813</v>
      </c>
      <c r="B54" s="36">
        <f>$N$3*'Federalist2.eth Member Growth'!B56</f>
        <v>117390.85287969577</v>
      </c>
      <c r="C54" s="36">
        <f>$N$3*'Federalist2.eth Member Growth'!C56</f>
        <v>9100438.150002135</v>
      </c>
      <c r="D54" s="36">
        <f>$N$3*'Federalist2.eth Member Growth'!D56</f>
        <v>497929222.97912782</v>
      </c>
      <c r="E54" s="36">
        <f>$N$3*'Federalist2.eth Member Growth'!E56</f>
        <v>20248916239.764324</v>
      </c>
      <c r="F54" s="36">
        <f>$N$3*'Federalist2.eth Member Growth'!F56</f>
        <v>637621500214.04968</v>
      </c>
      <c r="G54" s="36">
        <f>$N$3*'Federalist2.eth Member Growth'!G56</f>
        <v>16069380442589.941</v>
      </c>
      <c r="H54" s="36">
        <f>$N$3*'Federalist2.eth Member Growth'!H56</f>
        <v>333001407321467.69</v>
      </c>
      <c r="I54" s="36">
        <f>$N$3*'Federalist2.eth Member Growth'!I56</f>
        <v>5802635025809546</v>
      </c>
      <c r="J54" s="36">
        <f>$N$3*'Federalist2.eth Member Growth'!J56</f>
        <v>8.6632340496059296E+16</v>
      </c>
      <c r="K54" s="36">
        <f>$N$3*'Federalist2.eth Member Growth'!K56</f>
        <v>1.125899906842624E+18</v>
      </c>
    </row>
    <row r="55" spans="1:11" x14ac:dyDescent="0.2">
      <c r="A55" s="35">
        <v>46844</v>
      </c>
      <c r="B55" s="36">
        <f>$N$3*'Federalist2.eth Member Growth'!B57</f>
        <v>129129.93816766537</v>
      </c>
      <c r="C55" s="36">
        <f>$N$3*'Federalist2.eth Member Growth'!C57</f>
        <v>10920525.78000256</v>
      </c>
      <c r="D55" s="36">
        <f>$N$3*'Federalist2.eth Member Growth'!D57</f>
        <v>647307989.87286615</v>
      </c>
      <c r="E55" s="36">
        <f>$N$3*'Federalist2.eth Member Growth'!E57</f>
        <v>28348482735.670052</v>
      </c>
      <c r="F55" s="36">
        <f>$N$3*'Federalist2.eth Member Growth'!F57</f>
        <v>956432250321.07446</v>
      </c>
      <c r="G55" s="36">
        <f>$N$3*'Federalist2.eth Member Growth'!G57</f>
        <v>25711008708143.906</v>
      </c>
      <c r="H55" s="36">
        <f>$N$3*'Federalist2.eth Member Growth'!H57</f>
        <v>566102392446495.12</v>
      </c>
      <c r="I55" s="36">
        <f>$N$3*'Federalist2.eth Member Growth'!I57</f>
        <v>1.0444743046457184E+16</v>
      </c>
      <c r="J55" s="36">
        <f>$N$3*'Federalist2.eth Member Growth'!J57</f>
        <v>1.6460144694251264E+17</v>
      </c>
      <c r="K55" s="36">
        <f>$N$3*'Federalist2.eth Member Growth'!K57</f>
        <v>2.251799813685248E+18</v>
      </c>
    </row>
    <row r="56" spans="1:11" x14ac:dyDescent="0.2">
      <c r="A56" s="35">
        <v>46874</v>
      </c>
      <c r="B56" s="36">
        <f>$N$3*'Federalist2.eth Member Growth'!B58</f>
        <v>142042.93198443193</v>
      </c>
      <c r="C56" s="36">
        <f>$N$3*'Federalist2.eth Member Growth'!C58</f>
        <v>13104630.936003074</v>
      </c>
      <c r="D56" s="36">
        <f>$N$3*'Federalist2.eth Member Growth'!D58</f>
        <v>841500386.8347261</v>
      </c>
      <c r="E56" s="36">
        <f>$N$3*'Federalist2.eth Member Growth'!E58</f>
        <v>39687875829.938065</v>
      </c>
      <c r="F56" s="36">
        <f>$N$3*'Federalist2.eth Member Growth'!F58</f>
        <v>1434648375481.6118</v>
      </c>
      <c r="G56" s="36">
        <f>$N$3*'Federalist2.eth Member Growth'!G58</f>
        <v>41137613933030.25</v>
      </c>
      <c r="H56" s="36">
        <f>$N$3*'Federalist2.eth Member Growth'!H58</f>
        <v>962374067159041.5</v>
      </c>
      <c r="I56" s="36">
        <f>$N$3*'Federalist2.eth Member Growth'!I58</f>
        <v>1.8800537483622928E+16</v>
      </c>
      <c r="J56" s="36">
        <f>$N$3*'Federalist2.eth Member Growth'!J58</f>
        <v>3.1274274919077402E+17</v>
      </c>
      <c r="K56" s="36">
        <f>$N$3*'Federalist2.eth Member Growth'!K58</f>
        <v>4.503599627370496E+18</v>
      </c>
    </row>
    <row r="57" spans="1:11" x14ac:dyDescent="0.2">
      <c r="A57" s="35">
        <v>46905</v>
      </c>
      <c r="B57" s="36">
        <f>$N$3*'Federalist2.eth Member Growth'!B59</f>
        <v>156247.22518287515</v>
      </c>
      <c r="C57" s="36">
        <f>$N$3*'Federalist2.eth Member Growth'!C59</f>
        <v>15725557.123203687</v>
      </c>
      <c r="D57" s="36">
        <f>$N$3*'Federalist2.eth Member Growth'!D59</f>
        <v>1093950502.885144</v>
      </c>
      <c r="E57" s="36">
        <f>$N$3*'Federalist2.eth Member Growth'!E59</f>
        <v>55563026161.913292</v>
      </c>
      <c r="F57" s="36">
        <f>$N$3*'Federalist2.eth Member Growth'!F59</f>
        <v>2151972563222.418</v>
      </c>
      <c r="G57" s="36">
        <f>$N$3*'Federalist2.eth Member Growth'!G59</f>
        <v>65820182292848.406</v>
      </c>
      <c r="H57" s="36">
        <f>$N$3*'Federalist2.eth Member Growth'!H59</f>
        <v>1636035914170370.5</v>
      </c>
      <c r="I57" s="36">
        <f>$N$3*'Federalist2.eth Member Growth'!I59</f>
        <v>3.3840967470521276E+16</v>
      </c>
      <c r="J57" s="36">
        <f>$N$3*'Federalist2.eth Member Growth'!J59</f>
        <v>5.9421122346247053E+17</v>
      </c>
      <c r="K57" s="36">
        <f>$N$3*'Federalist2.eth Member Growth'!K59</f>
        <v>9.007199254740992E+18</v>
      </c>
    </row>
    <row r="58" spans="1:11" x14ac:dyDescent="0.2">
      <c r="A58" s="35">
        <v>46935</v>
      </c>
      <c r="B58" s="36">
        <f>$N$3*'Federalist2.eth Member Growth'!B60</f>
        <v>171871.94770116269</v>
      </c>
      <c r="C58" s="36">
        <f>$N$3*'Federalist2.eth Member Growth'!C60</f>
        <v>18870668.547844425</v>
      </c>
      <c r="D58" s="36">
        <f>$N$3*'Federalist2.eth Member Growth'!D60</f>
        <v>1422135653.7506871</v>
      </c>
      <c r="E58" s="36">
        <f>$N$3*'Federalist2.eth Member Growth'!E60</f>
        <v>77788236626.678604</v>
      </c>
      <c r="F58" s="36">
        <f>$N$3*'Federalist2.eth Member Growth'!F60</f>
        <v>3227958844833.627</v>
      </c>
      <c r="G58" s="36">
        <f>$N$3*'Federalist2.eth Member Growth'!G60</f>
        <v>105312291668557.47</v>
      </c>
      <c r="H58" s="36">
        <f>$N$3*'Federalist2.eth Member Growth'!H60</f>
        <v>2781261054089630</v>
      </c>
      <c r="I58" s="36">
        <f>$N$3*'Federalist2.eth Member Growth'!I60</f>
        <v>6.0913741446938304E+16</v>
      </c>
      <c r="J58" s="36">
        <f>$N$3*'Federalist2.eth Member Growth'!J60</f>
        <v>1.1290013245786941E+18</v>
      </c>
      <c r="K58" s="36">
        <f>$N$3*'Federalist2.eth Member Growth'!K60</f>
        <v>1.8014398509481984E+19</v>
      </c>
    </row>
    <row r="59" spans="1:11" x14ac:dyDescent="0.2">
      <c r="A59" s="35">
        <v>46966</v>
      </c>
      <c r="B59" s="36">
        <f>$N$3*'Federalist2.eth Member Growth'!B61</f>
        <v>189059.14247127896</v>
      </c>
      <c r="C59" s="36">
        <f>$N$3*'Federalist2.eth Member Growth'!C61</f>
        <v>22644802.257413305</v>
      </c>
      <c r="D59" s="36">
        <f>$N$3*'Federalist2.eth Member Growth'!D61</f>
        <v>1848776349.8758936</v>
      </c>
      <c r="E59" s="36">
        <f>$N$3*'Federalist2.eth Member Growth'!E61</f>
        <v>108903531277.35002</v>
      </c>
      <c r="F59" s="36">
        <f>$N$3*'Federalist2.eth Member Growth'!F61</f>
        <v>4841938267250.4404</v>
      </c>
      <c r="G59" s="36">
        <f>$N$3*'Federalist2.eth Member Growth'!G61</f>
        <v>168499666669691.94</v>
      </c>
      <c r="H59" s="36">
        <f>$N$3*'Federalist2.eth Member Growth'!H61</f>
        <v>4728143791952371</v>
      </c>
      <c r="I59" s="36">
        <f>$N$3*'Federalist2.eth Member Growth'!I61</f>
        <v>1.0964473460448894E+17</v>
      </c>
      <c r="J59" s="36">
        <f>$N$3*'Federalist2.eth Member Growth'!J61</f>
        <v>2.1451025166995187E+18</v>
      </c>
      <c r="K59" s="36">
        <f>$N$3*'Federalist2.eth Member Growth'!K61</f>
        <v>3.6028797018963968E+19</v>
      </c>
    </row>
    <row r="60" spans="1:11" x14ac:dyDescent="0.2">
      <c r="A60" s="35">
        <v>46997</v>
      </c>
      <c r="B60" s="36">
        <f>$N$3*'Federalist2.eth Member Growth'!B62</f>
        <v>207965.05671840688</v>
      </c>
      <c r="C60" s="36">
        <f>$N$3*'Federalist2.eth Member Growth'!C62</f>
        <v>27173762.708895966</v>
      </c>
      <c r="D60" s="36">
        <f>$N$3*'Federalist2.eth Member Growth'!D62</f>
        <v>2403409254.8386617</v>
      </c>
      <c r="E60" s="36">
        <f>$N$3*'Federalist2.eth Member Growth'!E62</f>
        <v>152464943788.29004</v>
      </c>
      <c r="F60" s="36">
        <f>$N$3*'Federalist2.eth Member Growth'!F62</f>
        <v>7262907400875.6602</v>
      </c>
      <c r="G60" s="36">
        <f>$N$3*'Federalist2.eth Member Growth'!G62</f>
        <v>269599466671507.16</v>
      </c>
      <c r="H60" s="36">
        <f>$N$3*'Federalist2.eth Member Growth'!H62</f>
        <v>8037844446319030</v>
      </c>
      <c r="I60" s="36">
        <f>$N$3*'Federalist2.eth Member Growth'!I62</f>
        <v>1.9736052228808006E+17</v>
      </c>
      <c r="J60" s="36">
        <f>$N$3*'Federalist2.eth Member Growth'!J62</f>
        <v>4.0756947817290854E+18</v>
      </c>
      <c r="K60" s="36">
        <f>$N$3*'Federalist2.eth Member Growth'!K62</f>
        <v>7.2057594037927936E+19</v>
      </c>
    </row>
    <row r="61" spans="1:11" x14ac:dyDescent="0.2">
      <c r="A61" s="35">
        <v>47027</v>
      </c>
      <c r="B61" s="36">
        <f>$N$3*'Federalist2.eth Member Growth'!B63</f>
        <v>228761.56239024759</v>
      </c>
      <c r="C61" s="36">
        <f>$N$3*'Federalist2.eth Member Growth'!C63</f>
        <v>32608515.250675157</v>
      </c>
      <c r="D61" s="36">
        <f>$N$3*'Federalist2.eth Member Growth'!D63</f>
        <v>3124432031.2902603</v>
      </c>
      <c r="E61" s="36">
        <f>$N$3*'Federalist2.eth Member Growth'!E63</f>
        <v>213450921303.60602</v>
      </c>
      <c r="F61" s="36">
        <f>$N$3*'Federalist2.eth Member Growth'!F63</f>
        <v>10894361101313.492</v>
      </c>
      <c r="G61" s="36">
        <f>$N$3*'Federalist2.eth Member Growth'!G63</f>
        <v>431359146674411.5</v>
      </c>
      <c r="H61" s="36">
        <f>$N$3*'Federalist2.eth Member Growth'!H63</f>
        <v>1.366433555874235E+16</v>
      </c>
      <c r="I61" s="36">
        <f>$N$3*'Federalist2.eth Member Growth'!I63</f>
        <v>3.5524894011854413E+17</v>
      </c>
      <c r="J61" s="36">
        <f>$N$3*'Federalist2.eth Member Growth'!J63</f>
        <v>7.7438200852852623E+18</v>
      </c>
      <c r="K61" s="36">
        <f>$N$3*'Federalist2.eth Member Growth'!K63</f>
        <v>1.4411518807585587E+20</v>
      </c>
    </row>
    <row r="62" spans="1:11" x14ac:dyDescent="0.2">
      <c r="A62" s="35">
        <v>47058</v>
      </c>
      <c r="B62" s="36">
        <f>$N$3*'Federalist2.eth Member Growth'!B64</f>
        <v>251637.71862927239</v>
      </c>
      <c r="C62" s="36">
        <f>$N$3*'Federalist2.eth Member Growth'!C64</f>
        <v>39130218.300810188</v>
      </c>
      <c r="D62" s="36">
        <f>$N$3*'Federalist2.eth Member Growth'!D64</f>
        <v>4061761640.6773386</v>
      </c>
      <c r="E62" s="36">
        <f>$N$3*'Federalist2.eth Member Growth'!E64</f>
        <v>298831289825.04846</v>
      </c>
      <c r="F62" s="36">
        <f>$N$3*'Federalist2.eth Member Growth'!F64</f>
        <v>16341541651970.236</v>
      </c>
      <c r="G62" s="36">
        <f>$N$3*'Federalist2.eth Member Growth'!G64</f>
        <v>690174634679058.5</v>
      </c>
      <c r="H62" s="36">
        <f>$N$3*'Federalist2.eth Member Growth'!H64</f>
        <v>2.3229370449861996E+16</v>
      </c>
      <c r="I62" s="36">
        <f>$N$3*'Federalist2.eth Member Growth'!I64</f>
        <v>6.3944809221337958E+17</v>
      </c>
      <c r="J62" s="36">
        <f>$N$3*'Federalist2.eth Member Growth'!J64</f>
        <v>1.4713258162041997E+19</v>
      </c>
      <c r="K62" s="36">
        <f>$N$3*'Federalist2.eth Member Growth'!K64</f>
        <v>2.8823037615171174E+20</v>
      </c>
    </row>
    <row r="63" spans="1:11" x14ac:dyDescent="0.2">
      <c r="A63" s="35">
        <v>47088</v>
      </c>
      <c r="B63" s="36">
        <f>$N$3*'Federalist2.eth Member Growth'!B65</f>
        <v>276801.49049219966</v>
      </c>
      <c r="C63" s="36">
        <f>$N$3*'Federalist2.eth Member Growth'!C65</f>
        <v>46956261.96097222</v>
      </c>
      <c r="D63" s="36">
        <f>$N$3*'Federalist2.eth Member Growth'!D65</f>
        <v>5280290132.8805408</v>
      </c>
      <c r="E63" s="36">
        <f>$N$3*'Federalist2.eth Member Growth'!E65</f>
        <v>418363805755.06781</v>
      </c>
      <c r="F63" s="36">
        <f>$N$3*'Federalist2.eth Member Growth'!F65</f>
        <v>24512312477955.355</v>
      </c>
      <c r="G63" s="36">
        <f>$N$3*'Federalist2.eth Member Growth'!G65</f>
        <v>1104279415486493.6</v>
      </c>
      <c r="H63" s="36">
        <f>$N$3*'Federalist2.eth Member Growth'!H65</f>
        <v>3.9489929764765392E+16</v>
      </c>
      <c r="I63" s="36">
        <f>$N$3*'Federalist2.eth Member Growth'!I65</f>
        <v>1.1510065659840832E+18</v>
      </c>
      <c r="J63" s="36">
        <f>$N$3*'Federalist2.eth Member Growth'!J65</f>
        <v>2.7955190507879793E+19</v>
      </c>
      <c r="K63" s="36">
        <f>$N$3*'Federalist2.eth Member Growth'!K65</f>
        <v>5.7646075230342349E+20</v>
      </c>
    </row>
    <row r="64" spans="1:11" x14ac:dyDescent="0.2">
      <c r="A64" s="35"/>
    </row>
  </sheetData>
  <mergeCells count="4">
    <mergeCell ref="B1:K1"/>
    <mergeCell ref="B2:K2"/>
    <mergeCell ref="L3:M3"/>
    <mergeCell ref="L4:M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1CD40-F88A-5845-ADC6-36E4889C3E03}">
  <dimension ref="A1:N64"/>
  <sheetViews>
    <sheetView workbookViewId="0">
      <selection activeCell="A3" sqref="A3"/>
    </sheetView>
  </sheetViews>
  <sheetFormatPr baseColWidth="10" defaultRowHeight="16" x14ac:dyDescent="0.2"/>
  <cols>
    <col min="1" max="1" width="24.33203125" customWidth="1"/>
    <col min="2" max="11" width="23.83203125" style="36" customWidth="1"/>
    <col min="12" max="12" width="13.6640625" customWidth="1"/>
    <col min="13" max="13" width="27.33203125" customWidth="1"/>
  </cols>
  <sheetData>
    <row r="1" spans="1:14" x14ac:dyDescent="0.2">
      <c r="B1" s="53" t="s">
        <v>98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x14ac:dyDescent="0.2">
      <c r="B2" s="53" t="s">
        <v>99</v>
      </c>
      <c r="C2" s="53"/>
      <c r="D2" s="53"/>
      <c r="E2" s="53"/>
      <c r="F2" s="53"/>
      <c r="G2" s="53"/>
      <c r="H2" s="53"/>
      <c r="I2" s="53"/>
      <c r="J2" s="53"/>
      <c r="K2" s="53"/>
    </row>
    <row r="3" spans="1:14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54" t="s">
        <v>97</v>
      </c>
      <c r="M3" s="54"/>
      <c r="N3">
        <v>30</v>
      </c>
    </row>
    <row r="4" spans="1:14" x14ac:dyDescent="0.2">
      <c r="A4" s="35">
        <v>45292</v>
      </c>
      <c r="B4" s="36">
        <f>'Transaction Model'!B4*$N$3</f>
        <v>30000</v>
      </c>
      <c r="C4" s="36">
        <f>'Transaction Model'!C4*$N$3</f>
        <v>30000</v>
      </c>
      <c r="D4" s="36">
        <f>'Transaction Model'!D4*$N$3</f>
        <v>30000</v>
      </c>
      <c r="E4" s="36">
        <f>'Transaction Model'!E4*$N$3</f>
        <v>30000</v>
      </c>
      <c r="F4" s="36">
        <f>'Transaction Model'!F4*$N$3</f>
        <v>30000</v>
      </c>
      <c r="G4" s="36">
        <f>'Transaction Model'!G4*$N$3</f>
        <v>30000</v>
      </c>
      <c r="H4" s="36">
        <f>'Transaction Model'!H4*$N$3</f>
        <v>30000</v>
      </c>
      <c r="I4" s="36">
        <f>'Transaction Model'!I4*$N$3</f>
        <v>30000</v>
      </c>
      <c r="J4" s="36">
        <f>'Transaction Model'!J4*$N$3</f>
        <v>30000</v>
      </c>
      <c r="K4" s="36">
        <f>'Transaction Model'!K4*$N$3</f>
        <v>30000</v>
      </c>
      <c r="L4" s="54"/>
      <c r="M4" s="54"/>
    </row>
    <row r="5" spans="1:14" x14ac:dyDescent="0.2">
      <c r="A5" s="35">
        <v>45323</v>
      </c>
      <c r="B5" s="36">
        <f>'Transaction Model'!B5*$N$3</f>
        <v>33000.000000000007</v>
      </c>
      <c r="C5" s="36">
        <f>'Transaction Model'!C5*$N$3</f>
        <v>36000</v>
      </c>
      <c r="D5" s="36">
        <f>'Transaction Model'!D5*$N$3</f>
        <v>39000</v>
      </c>
      <c r="E5" s="36">
        <f>'Transaction Model'!E5*$N$3</f>
        <v>42000</v>
      </c>
      <c r="F5" s="36">
        <f>'Transaction Model'!F5*$N$3</f>
        <v>45000</v>
      </c>
      <c r="G5" s="36">
        <f>'Transaction Model'!G5*$N$3</f>
        <v>48000</v>
      </c>
      <c r="H5" s="36">
        <f>'Transaction Model'!H5*$N$3</f>
        <v>51000</v>
      </c>
      <c r="I5" s="36">
        <f>'Transaction Model'!I5*$N$3</f>
        <v>54000</v>
      </c>
      <c r="J5" s="36">
        <f>'Transaction Model'!J5*$N$3</f>
        <v>57000</v>
      </c>
      <c r="K5" s="36">
        <f>'Transaction Model'!K5*$N$3</f>
        <v>60000</v>
      </c>
    </row>
    <row r="6" spans="1:14" x14ac:dyDescent="0.2">
      <c r="A6" s="35">
        <v>45352</v>
      </c>
      <c r="B6" s="36">
        <f>'Transaction Model'!B6*$N$3</f>
        <v>36300.000000000007</v>
      </c>
      <c r="C6" s="36">
        <f>'Transaction Model'!C6*$N$3</f>
        <v>43200</v>
      </c>
      <c r="D6" s="36">
        <f>'Transaction Model'!D6*$N$3</f>
        <v>50700</v>
      </c>
      <c r="E6" s="36">
        <f>'Transaction Model'!E6*$N$3</f>
        <v>58800</v>
      </c>
      <c r="F6" s="36">
        <f>'Transaction Model'!F6*$N$3</f>
        <v>67500</v>
      </c>
      <c r="G6" s="36">
        <f>'Transaction Model'!G6*$N$3</f>
        <v>76800</v>
      </c>
      <c r="H6" s="36">
        <f>'Transaction Model'!H6*$N$3</f>
        <v>86700</v>
      </c>
      <c r="I6" s="36">
        <f>'Transaction Model'!I6*$N$3</f>
        <v>97200</v>
      </c>
      <c r="J6" s="36">
        <f>'Transaction Model'!J6*$N$3</f>
        <v>108300</v>
      </c>
      <c r="K6" s="36">
        <f>'Transaction Model'!K6*$N$3</f>
        <v>120000</v>
      </c>
    </row>
    <row r="7" spans="1:14" x14ac:dyDescent="0.2">
      <c r="A7" s="35">
        <v>45383</v>
      </c>
      <c r="B7" s="36">
        <f>'Transaction Model'!B7*$N$3</f>
        <v>39930.000000000015</v>
      </c>
      <c r="C7" s="36">
        <f>'Transaction Model'!C7*$N$3</f>
        <v>51839.999999999993</v>
      </c>
      <c r="D7" s="36">
        <f>'Transaction Model'!D7*$N$3</f>
        <v>65910</v>
      </c>
      <c r="E7" s="36">
        <f>'Transaction Model'!E7*$N$3</f>
        <v>82320</v>
      </c>
      <c r="F7" s="36">
        <f>'Transaction Model'!F7*$N$3</f>
        <v>101250</v>
      </c>
      <c r="G7" s="36">
        <f>'Transaction Model'!G7*$N$3</f>
        <v>122880</v>
      </c>
      <c r="H7" s="36">
        <f>'Transaction Model'!H7*$N$3</f>
        <v>147390</v>
      </c>
      <c r="I7" s="36">
        <f>'Transaction Model'!I7*$N$3</f>
        <v>174960</v>
      </c>
      <c r="J7" s="36">
        <f>'Transaction Model'!J7*$N$3</f>
        <v>205770</v>
      </c>
      <c r="K7" s="36">
        <f>'Transaction Model'!K7*$N$3</f>
        <v>240000</v>
      </c>
    </row>
    <row r="8" spans="1:14" x14ac:dyDescent="0.2">
      <c r="A8" s="35">
        <v>45413</v>
      </c>
      <c r="B8" s="36">
        <f>'Transaction Model'!B8*$N$3</f>
        <v>43923.000000000022</v>
      </c>
      <c r="C8" s="36">
        <f>'Transaction Model'!C8*$N$3</f>
        <v>62208</v>
      </c>
      <c r="D8" s="36">
        <f>'Transaction Model'!D8*$N$3</f>
        <v>85683.000000000015</v>
      </c>
      <c r="E8" s="36">
        <f>'Transaction Model'!E8*$N$3</f>
        <v>115247.99999999999</v>
      </c>
      <c r="F8" s="36">
        <f>'Transaction Model'!F8*$N$3</f>
        <v>151875</v>
      </c>
      <c r="G8" s="36">
        <f>'Transaction Model'!G8*$N$3</f>
        <v>196608.00000000003</v>
      </c>
      <c r="H8" s="36">
        <f>'Transaction Model'!H8*$N$3</f>
        <v>250563</v>
      </c>
      <c r="I8" s="36">
        <f>'Transaction Model'!I8*$N$3</f>
        <v>314928.00000000006</v>
      </c>
      <c r="J8" s="36">
        <f>'Transaction Model'!J8*$N$3</f>
        <v>390962.99999999994</v>
      </c>
      <c r="K8" s="36">
        <f>'Transaction Model'!K8*$N$3</f>
        <v>480000</v>
      </c>
    </row>
    <row r="9" spans="1:14" x14ac:dyDescent="0.2">
      <c r="A9" s="35">
        <v>45444</v>
      </c>
      <c r="B9" s="36">
        <f>'Transaction Model'!B9*$N$3</f>
        <v>48315.300000000032</v>
      </c>
      <c r="C9" s="36">
        <f>'Transaction Model'!C9*$N$3</f>
        <v>74649.599999999991</v>
      </c>
      <c r="D9" s="36">
        <f>'Transaction Model'!D9*$N$3</f>
        <v>111387.90000000001</v>
      </c>
      <c r="E9" s="36">
        <f>'Transaction Model'!E9*$N$3</f>
        <v>161347.19999999998</v>
      </c>
      <c r="F9" s="36">
        <f>'Transaction Model'!F9*$N$3</f>
        <v>227812.5</v>
      </c>
      <c r="G9" s="36">
        <f>'Transaction Model'!G9*$N$3</f>
        <v>314572.80000000005</v>
      </c>
      <c r="H9" s="36">
        <f>'Transaction Model'!H9*$N$3</f>
        <v>425957.1</v>
      </c>
      <c r="I9" s="36">
        <f>'Transaction Model'!I9*$N$3</f>
        <v>566870.40000000014</v>
      </c>
      <c r="J9" s="36">
        <f>'Transaction Model'!J9*$N$3</f>
        <v>742829.7</v>
      </c>
      <c r="K9" s="36">
        <f>'Transaction Model'!K9*$N$3</f>
        <v>960000</v>
      </c>
    </row>
    <row r="10" spans="1:14" x14ac:dyDescent="0.2">
      <c r="A10" s="35">
        <v>45474</v>
      </c>
      <c r="B10" s="36">
        <f>'Transaction Model'!B10*$N$3</f>
        <v>53146.830000000038</v>
      </c>
      <c r="C10" s="36">
        <f>'Transaction Model'!C10*$N$3</f>
        <v>89579.51999999999</v>
      </c>
      <c r="D10" s="36">
        <f>'Transaction Model'!D10*$N$3</f>
        <v>144804.27000000002</v>
      </c>
      <c r="E10" s="36">
        <f>'Transaction Model'!E10*$N$3</f>
        <v>225886.07999999999</v>
      </c>
      <c r="F10" s="36">
        <f>'Transaction Model'!F10*$N$3</f>
        <v>341718.75</v>
      </c>
      <c r="G10" s="36">
        <f>'Transaction Model'!G10*$N$3</f>
        <v>503316.4800000001</v>
      </c>
      <c r="H10" s="36">
        <f>'Transaction Model'!H10*$N$3</f>
        <v>724127.07</v>
      </c>
      <c r="I10" s="36">
        <f>'Transaction Model'!I10*$N$3</f>
        <v>1020366.7200000003</v>
      </c>
      <c r="J10" s="36">
        <f>'Transaction Model'!J10*$N$3</f>
        <v>1411376.4299999997</v>
      </c>
      <c r="K10" s="36">
        <f>'Transaction Model'!K10*$N$3</f>
        <v>1920000</v>
      </c>
    </row>
    <row r="11" spans="1:14" x14ac:dyDescent="0.2">
      <c r="A11" s="35">
        <v>45505</v>
      </c>
      <c r="B11" s="36">
        <f>'Transaction Model'!B11*$N$3</f>
        <v>58461.513000000043</v>
      </c>
      <c r="C11" s="36">
        <f>'Transaction Model'!C11*$N$3</f>
        <v>107495.42399999998</v>
      </c>
      <c r="D11" s="36">
        <f>'Transaction Model'!D11*$N$3</f>
        <v>188245.55100000001</v>
      </c>
      <c r="E11" s="36">
        <f>'Transaction Model'!E11*$N$3</f>
        <v>316240.51199999999</v>
      </c>
      <c r="F11" s="36">
        <f>'Transaction Model'!F11*$N$3</f>
        <v>512578.125</v>
      </c>
      <c r="G11" s="36">
        <f>'Transaction Model'!G11*$N$3</f>
        <v>805306.36800000037</v>
      </c>
      <c r="H11" s="36">
        <f>'Transaction Model'!H11*$N$3</f>
        <v>1231016.0189999996</v>
      </c>
      <c r="I11" s="36">
        <f>'Transaction Model'!I11*$N$3</f>
        <v>1836660.0960000006</v>
      </c>
      <c r="J11" s="36">
        <f>'Transaction Model'!J11*$N$3</f>
        <v>2681615.2169999992</v>
      </c>
      <c r="K11" s="36">
        <f>'Transaction Model'!K11*$N$3</f>
        <v>3840000</v>
      </c>
    </row>
    <row r="12" spans="1:14" x14ac:dyDescent="0.2">
      <c r="A12" s="35">
        <v>45536</v>
      </c>
      <c r="B12" s="36">
        <f>'Transaction Model'!B12*$N$3</f>
        <v>64307.664300000062</v>
      </c>
      <c r="C12" s="36">
        <f>'Transaction Model'!C12*$N$3</f>
        <v>128994.50879999998</v>
      </c>
      <c r="D12" s="36">
        <f>'Transaction Model'!D12*$N$3</f>
        <v>244719.21630000003</v>
      </c>
      <c r="E12" s="36">
        <f>'Transaction Model'!E12*$N$3</f>
        <v>442736.71679999994</v>
      </c>
      <c r="F12" s="36">
        <f>'Transaction Model'!F12*$N$3</f>
        <v>768867.1875</v>
      </c>
      <c r="G12" s="36">
        <f>'Transaction Model'!G12*$N$3</f>
        <v>1288490.1888000006</v>
      </c>
      <c r="H12" s="36">
        <f>'Transaction Model'!H12*$N$3</f>
        <v>2092727.2322999996</v>
      </c>
      <c r="I12" s="36">
        <f>'Transaction Model'!I12*$N$3</f>
        <v>3305988.1728000012</v>
      </c>
      <c r="J12" s="36">
        <f>'Transaction Model'!J12*$N$3</f>
        <v>5095068.9122999981</v>
      </c>
      <c r="K12" s="36">
        <f>'Transaction Model'!K12*$N$3</f>
        <v>7680000</v>
      </c>
    </row>
    <row r="13" spans="1:14" x14ac:dyDescent="0.2">
      <c r="A13" s="35">
        <v>45566</v>
      </c>
      <c r="B13" s="36">
        <f>'Transaction Model'!B13*$N$3</f>
        <v>70738.430730000066</v>
      </c>
      <c r="C13" s="36">
        <f>'Transaction Model'!C13*$N$3</f>
        <v>154793.41055999996</v>
      </c>
      <c r="D13" s="36">
        <f>'Transaction Model'!D13*$N$3</f>
        <v>318134.98119000002</v>
      </c>
      <c r="E13" s="36">
        <f>'Transaction Model'!E13*$N$3</f>
        <v>619831.40351999982</v>
      </c>
      <c r="F13" s="36">
        <f>'Transaction Model'!F13*$N$3</f>
        <v>1153300.78125</v>
      </c>
      <c r="G13" s="36">
        <f>'Transaction Model'!G13*$N$3</f>
        <v>2061584.3020800012</v>
      </c>
      <c r="H13" s="36">
        <f>'Transaction Model'!H13*$N$3</f>
        <v>3557636.2949099992</v>
      </c>
      <c r="I13" s="36">
        <f>'Transaction Model'!I13*$N$3</f>
        <v>5950778.7110400023</v>
      </c>
      <c r="J13" s="36">
        <f>'Transaction Model'!J13*$N$3</f>
        <v>9680630.933369996</v>
      </c>
      <c r="K13" s="36">
        <f>'Transaction Model'!K13*$N$3</f>
        <v>15360000</v>
      </c>
    </row>
    <row r="14" spans="1:14" x14ac:dyDescent="0.2">
      <c r="A14" s="35">
        <v>45597</v>
      </c>
      <c r="B14" s="36">
        <f>'Transaction Model'!B14*$N$3</f>
        <v>77812.273803000076</v>
      </c>
      <c r="C14" s="36">
        <f>'Transaction Model'!C14*$N$3</f>
        <v>185752.09267199994</v>
      </c>
      <c r="D14" s="36">
        <f>'Transaction Model'!D14*$N$3</f>
        <v>413575.47554700007</v>
      </c>
      <c r="E14" s="36">
        <f>'Transaction Model'!E14*$N$3</f>
        <v>867763.96492799988</v>
      </c>
      <c r="F14" s="36">
        <f>'Transaction Model'!F14*$N$3</f>
        <v>1729951.171875</v>
      </c>
      <c r="G14" s="36">
        <f>'Transaction Model'!G14*$N$3</f>
        <v>3298534.8833280015</v>
      </c>
      <c r="H14" s="36">
        <f>'Transaction Model'!H14*$N$3</f>
        <v>6047981.7013469981</v>
      </c>
      <c r="I14" s="36">
        <f>'Transaction Model'!I14*$N$3</f>
        <v>10711401.679872002</v>
      </c>
      <c r="J14" s="36">
        <f>'Transaction Model'!J14*$N$3</f>
        <v>18393198.773402993</v>
      </c>
      <c r="K14" s="36">
        <f>'Transaction Model'!K14*$N$3</f>
        <v>30720000</v>
      </c>
    </row>
    <row r="15" spans="1:14" x14ac:dyDescent="0.2">
      <c r="A15" s="35">
        <v>45627</v>
      </c>
      <c r="B15" s="36">
        <f>'Transaction Model'!B15*$N$3</f>
        <v>85593.50118330009</v>
      </c>
      <c r="C15" s="36">
        <f>'Transaction Model'!C15*$N$3</f>
        <v>222902.51120639991</v>
      </c>
      <c r="D15" s="36">
        <f>'Transaction Model'!D15*$N$3</f>
        <v>537648.11821110011</v>
      </c>
      <c r="E15" s="36">
        <f>'Transaction Model'!E15*$N$3</f>
        <v>1214869.5508991997</v>
      </c>
      <c r="F15" s="36">
        <f>'Transaction Model'!F15*$N$3</f>
        <v>2594926.7578125</v>
      </c>
      <c r="G15" s="36">
        <f>'Transaction Model'!G15*$N$3</f>
        <v>5277655.8133248026</v>
      </c>
      <c r="H15" s="36">
        <f>'Transaction Model'!H15*$N$3</f>
        <v>10281568.892289897</v>
      </c>
      <c r="I15" s="36">
        <f>'Transaction Model'!I15*$N$3</f>
        <v>19280523.023769606</v>
      </c>
      <c r="J15" s="36">
        <f>'Transaction Model'!J15*$N$3</f>
        <v>34947077.669465676</v>
      </c>
      <c r="K15" s="36">
        <f>'Transaction Model'!K15*$N$3</f>
        <v>61440000</v>
      </c>
    </row>
    <row r="16" spans="1:14" x14ac:dyDescent="0.2">
      <c r="A16" s="35">
        <v>45658</v>
      </c>
      <c r="B16" s="36">
        <f>'Transaction Model'!B16*$N$3</f>
        <v>94152.851301630115</v>
      </c>
      <c r="C16" s="36">
        <f>'Transaction Model'!C16*$N$3</f>
        <v>267483.01344767993</v>
      </c>
      <c r="D16" s="36">
        <f>'Transaction Model'!D16*$N$3</f>
        <v>698942.55367443024</v>
      </c>
      <c r="E16" s="36">
        <f>'Transaction Model'!E16*$N$3</f>
        <v>1700817.3712588793</v>
      </c>
      <c r="F16" s="36">
        <f>'Transaction Model'!F16*$N$3</f>
        <v>3892390.13671875</v>
      </c>
      <c r="G16" s="36">
        <f>'Transaction Model'!G16*$N$3</f>
        <v>8444249.3013196848</v>
      </c>
      <c r="H16" s="36">
        <f>'Transaction Model'!H16*$N$3</f>
        <v>17478667.116892822</v>
      </c>
      <c r="I16" s="36">
        <f>'Transaction Model'!I16*$N$3</f>
        <v>34704941.442785293</v>
      </c>
      <c r="J16" s="36">
        <f>'Transaction Model'!J16*$N$3</f>
        <v>66399447.571984783</v>
      </c>
      <c r="K16" s="36">
        <f>'Transaction Model'!K16*$N$3</f>
        <v>122880000</v>
      </c>
    </row>
    <row r="17" spans="1:11" x14ac:dyDescent="0.2">
      <c r="A17" s="35">
        <v>45689</v>
      </c>
      <c r="B17" s="36">
        <f>'Transaction Model'!B17*$N$3</f>
        <v>103568.13643179311</v>
      </c>
      <c r="C17" s="36">
        <f>'Transaction Model'!C17*$N$3</f>
        <v>320979.61613721593</v>
      </c>
      <c r="D17" s="36">
        <f>'Transaction Model'!D17*$N$3</f>
        <v>908625.31977675925</v>
      </c>
      <c r="E17" s="36">
        <f>'Transaction Model'!E17*$N$3</f>
        <v>2381144.3197624311</v>
      </c>
      <c r="F17" s="36">
        <f>'Transaction Model'!F17*$N$3</f>
        <v>5838585.205078125</v>
      </c>
      <c r="G17" s="36">
        <f>'Transaction Model'!G17*$N$3</f>
        <v>13510798.882111495</v>
      </c>
      <c r="H17" s="36">
        <f>'Transaction Model'!H17*$N$3</f>
        <v>29713734.098717801</v>
      </c>
      <c r="I17" s="36">
        <f>'Transaction Model'!I17*$N$3</f>
        <v>62468894.597013533</v>
      </c>
      <c r="J17" s="36">
        <f>'Transaction Model'!J17*$N$3</f>
        <v>126158950.3867711</v>
      </c>
      <c r="K17" s="36">
        <f>'Transaction Model'!K17*$N$3</f>
        <v>245760000</v>
      </c>
    </row>
    <row r="18" spans="1:11" x14ac:dyDescent="0.2">
      <c r="A18" s="35">
        <v>45717</v>
      </c>
      <c r="B18" s="36">
        <f>'Transaction Model'!B18*$N$3</f>
        <v>113924.95007497244</v>
      </c>
      <c r="C18" s="36">
        <f>'Transaction Model'!C18*$N$3</f>
        <v>385175.53936465911</v>
      </c>
      <c r="D18" s="36">
        <f>'Transaction Model'!D18*$N$3</f>
        <v>1181212.9157097868</v>
      </c>
      <c r="E18" s="36">
        <f>'Transaction Model'!E18*$N$3</f>
        <v>3333602.0476674032</v>
      </c>
      <c r="F18" s="36">
        <f>'Transaction Model'!F18*$N$3</f>
        <v>8757877.8076171875</v>
      </c>
      <c r="G18" s="36">
        <f>'Transaction Model'!G18*$N$3</f>
        <v>21617278.211378392</v>
      </c>
      <c r="H18" s="36">
        <f>'Transaction Model'!H18*$N$3</f>
        <v>50513347.967820257</v>
      </c>
      <c r="I18" s="36">
        <f>'Transaction Model'!I18*$N$3</f>
        <v>112444010.27462435</v>
      </c>
      <c r="J18" s="36">
        <f>'Transaction Model'!J18*$N$3</f>
        <v>239702005.73486504</v>
      </c>
      <c r="K18" s="36">
        <f>'Transaction Model'!K18*$N$3</f>
        <v>491520000</v>
      </c>
    </row>
    <row r="19" spans="1:11" x14ac:dyDescent="0.2">
      <c r="A19" s="35">
        <v>45748</v>
      </c>
      <c r="B19" s="36">
        <f>'Transaction Model'!B19*$N$3</f>
        <v>125317.44508246967</v>
      </c>
      <c r="C19" s="36">
        <f>'Transaction Model'!C19*$N$3</f>
        <v>462210.64723759086</v>
      </c>
      <c r="D19" s="36">
        <f>'Transaction Model'!D19*$N$3</f>
        <v>1535576.7904227232</v>
      </c>
      <c r="E19" s="36">
        <f>'Transaction Model'!E19*$N$3</f>
        <v>4667042.8667343641</v>
      </c>
      <c r="F19" s="36">
        <f>'Transaction Model'!F19*$N$3</f>
        <v>13136816.711425781</v>
      </c>
      <c r="G19" s="36">
        <f>'Transaction Model'!G19*$N$3</f>
        <v>34587645.138205431</v>
      </c>
      <c r="H19" s="36">
        <f>'Transaction Model'!H19*$N$3</f>
        <v>85872691.545294449</v>
      </c>
      <c r="I19" s="36">
        <f>'Transaction Model'!I19*$N$3</f>
        <v>202399218.49432385</v>
      </c>
      <c r="J19" s="36">
        <f>'Transaction Model'!J19*$N$3</f>
        <v>455433810.89624357</v>
      </c>
      <c r="K19" s="36">
        <f>'Transaction Model'!K19*$N$3</f>
        <v>983040000</v>
      </c>
    </row>
    <row r="20" spans="1:11" x14ac:dyDescent="0.2">
      <c r="A20" s="35">
        <v>45778</v>
      </c>
      <c r="B20" s="36">
        <f>'Transaction Model'!B20*$N$3</f>
        <v>137849.18959071668</v>
      </c>
      <c r="C20" s="36">
        <f>'Transaction Model'!C20*$N$3</f>
        <v>554652.77668510913</v>
      </c>
      <c r="D20" s="36">
        <f>'Transaction Model'!D20*$N$3</f>
        <v>1996249.82754954</v>
      </c>
      <c r="E20" s="36">
        <f>'Transaction Model'!E20*$N$3</f>
        <v>6533860.0134281088</v>
      </c>
      <c r="F20" s="36">
        <f>'Transaction Model'!F20*$N$3</f>
        <v>19705225.067138672</v>
      </c>
      <c r="G20" s="36">
        <f>'Transaction Model'!G20*$N$3</f>
        <v>55340232.221128702</v>
      </c>
      <c r="H20" s="36">
        <f>'Transaction Model'!H20*$N$3</f>
        <v>145983575.62700054</v>
      </c>
      <c r="I20" s="36">
        <f>'Transaction Model'!I20*$N$3</f>
        <v>364318593.28978294</v>
      </c>
      <c r="J20" s="36">
        <f>'Transaction Model'!J20*$N$3</f>
        <v>865324240.70286274</v>
      </c>
      <c r="K20" s="36">
        <f>'Transaction Model'!K20*$N$3</f>
        <v>1966080000</v>
      </c>
    </row>
    <row r="21" spans="1:11" x14ac:dyDescent="0.2">
      <c r="A21" s="35">
        <v>45809</v>
      </c>
      <c r="B21" s="36">
        <f>'Transaction Model'!B21*$N$3</f>
        <v>151634.10854978836</v>
      </c>
      <c r="C21" s="36">
        <f>'Transaction Model'!C21*$N$3</f>
        <v>665583.33202213084</v>
      </c>
      <c r="D21" s="36">
        <f>'Transaction Model'!D21*$N$3</f>
        <v>2595124.7758144024</v>
      </c>
      <c r="E21" s="36">
        <f>'Transaction Model'!E21*$N$3</f>
        <v>9147404.0187993515</v>
      </c>
      <c r="F21" s="36">
        <f>'Transaction Model'!F21*$N$3</f>
        <v>29557837.600708008</v>
      </c>
      <c r="G21" s="36">
        <f>'Transaction Model'!G21*$N$3</f>
        <v>88544371.553805918</v>
      </c>
      <c r="H21" s="36">
        <f>'Transaction Model'!H21*$N$3</f>
        <v>248172078.56590092</v>
      </c>
      <c r="I21" s="36">
        <f>'Transaction Model'!I21*$N$3</f>
        <v>655773467.9216094</v>
      </c>
      <c r="J21" s="36">
        <f>'Transaction Model'!J21*$N$3</f>
        <v>1644116057.3354392</v>
      </c>
      <c r="K21" s="36">
        <f>'Transaction Model'!K21*$N$3</f>
        <v>3932160000</v>
      </c>
    </row>
    <row r="22" spans="1:11" x14ac:dyDescent="0.2">
      <c r="A22" s="35">
        <v>45839</v>
      </c>
      <c r="B22" s="36">
        <f>'Transaction Model'!B22*$N$3</f>
        <v>166797.5194047672</v>
      </c>
      <c r="C22" s="36">
        <f>'Transaction Model'!C22*$N$3</f>
        <v>798699.99842655705</v>
      </c>
      <c r="D22" s="36">
        <f>'Transaction Model'!D22*$N$3</f>
        <v>3373662.2085587233</v>
      </c>
      <c r="E22" s="36">
        <f>'Transaction Model'!E22*$N$3</f>
        <v>12806365.626319092</v>
      </c>
      <c r="F22" s="36">
        <f>'Transaction Model'!F22*$N$3</f>
        <v>44336756.401062012</v>
      </c>
      <c r="G22" s="36">
        <f>'Transaction Model'!G22*$N$3</f>
        <v>141670994.48608947</v>
      </c>
      <c r="H22" s="36">
        <f>'Transaction Model'!H22*$N$3</f>
        <v>421892533.56203151</v>
      </c>
      <c r="I22" s="36">
        <f>'Transaction Model'!I22*$N$3</f>
        <v>1180392242.2588971</v>
      </c>
      <c r="J22" s="36">
        <f>'Transaction Model'!J22*$N$3</f>
        <v>3123820508.9373345</v>
      </c>
      <c r="K22" s="36">
        <f>'Transaction Model'!K22*$N$3</f>
        <v>7864320000</v>
      </c>
    </row>
    <row r="23" spans="1:11" x14ac:dyDescent="0.2">
      <c r="A23" s="35">
        <v>45870</v>
      </c>
      <c r="B23" s="36">
        <f>'Transaction Model'!B23*$N$3</f>
        <v>183477.27134524393</v>
      </c>
      <c r="C23" s="36">
        <f>'Transaction Model'!C23*$N$3</f>
        <v>958439.99811186851</v>
      </c>
      <c r="D23" s="36">
        <f>'Transaction Model'!D23*$N$3</f>
        <v>4385760.8711263407</v>
      </c>
      <c r="E23" s="36">
        <f>'Transaction Model'!E23*$N$3</f>
        <v>17928911.876846731</v>
      </c>
      <c r="F23" s="36">
        <f>'Transaction Model'!F23*$N$3</f>
        <v>66505134.601593018</v>
      </c>
      <c r="G23" s="36">
        <f>'Transaction Model'!G23*$N$3</f>
        <v>226673591.1777432</v>
      </c>
      <c r="H23" s="36">
        <f>'Transaction Model'!H23*$N$3</f>
        <v>717217307.05545366</v>
      </c>
      <c r="I23" s="36">
        <f>'Transaction Model'!I23*$N$3</f>
        <v>2124706036.0660145</v>
      </c>
      <c r="J23" s="36">
        <f>'Transaction Model'!J23*$N$3</f>
        <v>5935258966.9809361</v>
      </c>
      <c r="K23" s="36">
        <f>'Transaction Model'!K23*$N$3</f>
        <v>15728640000</v>
      </c>
    </row>
    <row r="24" spans="1:11" x14ac:dyDescent="0.2">
      <c r="A24" s="35">
        <v>45901</v>
      </c>
      <c r="B24" s="36">
        <f>'Transaction Model'!B24*$N$3</f>
        <v>201824.99847976834</v>
      </c>
      <c r="C24" s="36">
        <f>'Transaction Model'!C24*$N$3</f>
        <v>1150127.9977342421</v>
      </c>
      <c r="D24" s="36">
        <f>'Transaction Model'!D24*$N$3</f>
        <v>5701489.1324642422</v>
      </c>
      <c r="E24" s="36">
        <f>'Transaction Model'!E24*$N$3</f>
        <v>25100476.627585419</v>
      </c>
      <c r="F24" s="36">
        <f>'Transaction Model'!F24*$N$3</f>
        <v>99757701.902389526</v>
      </c>
      <c r="G24" s="36">
        <f>'Transaction Model'!G24*$N$3</f>
        <v>362677745.8843891</v>
      </c>
      <c r="H24" s="36">
        <f>'Transaction Model'!H24*$N$3</f>
        <v>1219269421.994271</v>
      </c>
      <c r="I24" s="36">
        <f>'Transaction Model'!I24*$N$3</f>
        <v>3824470864.9188256</v>
      </c>
      <c r="J24" s="36">
        <f>'Transaction Model'!J24*$N$3</f>
        <v>11276992037.263777</v>
      </c>
      <c r="K24" s="36">
        <f>'Transaction Model'!K24*$N$3</f>
        <v>31457280000</v>
      </c>
    </row>
    <row r="25" spans="1:11" x14ac:dyDescent="0.2">
      <c r="A25" s="35">
        <v>45931</v>
      </c>
      <c r="B25" s="36">
        <f>'Transaction Model'!B25*$N$3</f>
        <v>222007.49832774515</v>
      </c>
      <c r="C25" s="36">
        <f>'Transaction Model'!C25*$N$3</f>
        <v>1380153.5972810904</v>
      </c>
      <c r="D25" s="36">
        <f>'Transaction Model'!D25*$N$3</f>
        <v>7411935.8722035158</v>
      </c>
      <c r="E25" s="36">
        <f>'Transaction Model'!E25*$N$3</f>
        <v>35140667.27861958</v>
      </c>
      <c r="F25" s="36">
        <f>'Transaction Model'!F25*$N$3</f>
        <v>149636552.85358429</v>
      </c>
      <c r="G25" s="36">
        <f>'Transaction Model'!G25*$N$3</f>
        <v>580284393.41502261</v>
      </c>
      <c r="H25" s="36">
        <f>'Transaction Model'!H25*$N$3</f>
        <v>2072758017.3902607</v>
      </c>
      <c r="I25" s="36">
        <f>'Transaction Model'!I25*$N$3</f>
        <v>6884047556.8538866</v>
      </c>
      <c r="J25" s="36">
        <f>'Transaction Model'!J25*$N$3</f>
        <v>21426284870.801174</v>
      </c>
      <c r="K25" s="36">
        <f>'Transaction Model'!K25*$N$3</f>
        <v>62914560000</v>
      </c>
    </row>
    <row r="26" spans="1:11" x14ac:dyDescent="0.2">
      <c r="A26" s="35">
        <v>45962</v>
      </c>
      <c r="B26" s="36">
        <f>'Transaction Model'!B26*$N$3</f>
        <v>244208.2481605197</v>
      </c>
      <c r="C26" s="36">
        <f>'Transaction Model'!C26*$N$3</f>
        <v>1656184.3167373084</v>
      </c>
      <c r="D26" s="36">
        <f>'Transaction Model'!D26*$N$3</f>
        <v>9635516.6338645723</v>
      </c>
      <c r="E26" s="36">
        <f>'Transaction Model'!E26*$N$3</f>
        <v>49196934.190067418</v>
      </c>
      <c r="F26" s="36">
        <f>'Transaction Model'!F26*$N$3</f>
        <v>224454829.28037643</v>
      </c>
      <c r="G26" s="36">
        <f>'Transaction Model'!G26*$N$3</f>
        <v>928455029.46403635</v>
      </c>
      <c r="H26" s="36">
        <f>'Transaction Model'!H26*$N$3</f>
        <v>3523688629.5634432</v>
      </c>
      <c r="I26" s="36">
        <f>'Transaction Model'!I26*$N$3</f>
        <v>12391285602.336996</v>
      </c>
      <c r="J26" s="36">
        <f>'Transaction Model'!J26*$N$3</f>
        <v>40709941254.522232</v>
      </c>
      <c r="K26" s="36">
        <f>'Transaction Model'!K26*$N$3</f>
        <v>125829120000</v>
      </c>
    </row>
    <row r="27" spans="1:11" x14ac:dyDescent="0.2">
      <c r="A27" s="35">
        <v>45992</v>
      </c>
      <c r="B27" s="36">
        <f>'Transaction Model'!B27*$N$3</f>
        <v>268629.07297657174</v>
      </c>
      <c r="C27" s="36">
        <f>'Transaction Model'!C27*$N$3</f>
        <v>1987421.1800847701</v>
      </c>
      <c r="D27" s="36">
        <f>'Transaction Model'!D27*$N$3</f>
        <v>12526171.624023942</v>
      </c>
      <c r="E27" s="36">
        <f>'Transaction Model'!E27*$N$3</f>
        <v>68875707.866094381</v>
      </c>
      <c r="F27" s="36">
        <f>'Transaction Model'!F27*$N$3</f>
        <v>336682243.92056465</v>
      </c>
      <c r="G27" s="36">
        <f>'Transaction Model'!G27*$N$3</f>
        <v>1485528047.1424582</v>
      </c>
      <c r="H27" s="36">
        <f>'Transaction Model'!H27*$N$3</f>
        <v>5990270670.2578535</v>
      </c>
      <c r="I27" s="36">
        <f>'Transaction Model'!I27*$N$3</f>
        <v>22304314084.206589</v>
      </c>
      <c r="J27" s="36">
        <f>'Transaction Model'!J27*$N$3</f>
        <v>77348888383.592239</v>
      </c>
      <c r="K27" s="36">
        <f>'Transaction Model'!K27*$N$3</f>
        <v>251658240000</v>
      </c>
    </row>
    <row r="28" spans="1:11" x14ac:dyDescent="0.2">
      <c r="A28" s="35">
        <v>46023</v>
      </c>
      <c r="B28" s="36">
        <f>'Transaction Model'!B28*$N$3</f>
        <v>295491.9802742289</v>
      </c>
      <c r="C28" s="36">
        <f>'Transaction Model'!C28*$N$3</f>
        <v>2384905.4161017239</v>
      </c>
      <c r="D28" s="36">
        <f>'Transaction Model'!D28*$N$3</f>
        <v>16284023.11123113</v>
      </c>
      <c r="E28" s="36">
        <f>'Transaction Model'!E28*$N$3</f>
        <v>96425991.01253213</v>
      </c>
      <c r="F28" s="36">
        <f>'Transaction Model'!F28*$N$3</f>
        <v>505023365.88084698</v>
      </c>
      <c r="G28" s="36">
        <f>'Transaction Model'!G28*$N$3</f>
        <v>2376844875.4279332</v>
      </c>
      <c r="H28" s="36">
        <f>'Transaction Model'!H28*$N$3</f>
        <v>10183460139.438353</v>
      </c>
      <c r="I28" s="36">
        <f>'Transaction Model'!I28*$N$3</f>
        <v>40147765351.571861</v>
      </c>
      <c r="J28" s="36">
        <f>'Transaction Model'!J28*$N$3</f>
        <v>146962887928.82523</v>
      </c>
      <c r="K28" s="36">
        <f>'Transaction Model'!K28*$N$3</f>
        <v>503316480000</v>
      </c>
    </row>
    <row r="29" spans="1:11" x14ac:dyDescent="0.2">
      <c r="A29" s="35">
        <v>46054</v>
      </c>
      <c r="B29" s="36">
        <f>'Transaction Model'!B29*$N$3</f>
        <v>325041.17830165185</v>
      </c>
      <c r="C29" s="36">
        <f>'Transaction Model'!C29*$N$3</f>
        <v>2861886.4993220684</v>
      </c>
      <c r="D29" s="36">
        <f>'Transaction Model'!D29*$N$3</f>
        <v>21169230.044600468</v>
      </c>
      <c r="E29" s="36">
        <f>'Transaction Model'!E29*$N$3</f>
        <v>134996387.41754496</v>
      </c>
      <c r="F29" s="36">
        <f>'Transaction Model'!F29*$N$3</f>
        <v>757535048.82127047</v>
      </c>
      <c r="G29" s="36">
        <f>'Transaction Model'!G29*$N$3</f>
        <v>3802951800.6846929</v>
      </c>
      <c r="H29" s="36">
        <f>'Transaction Model'!H29*$N$3</f>
        <v>17311882237.045197</v>
      </c>
      <c r="I29" s="36">
        <f>'Transaction Model'!I29*$N$3</f>
        <v>72265977632.829346</v>
      </c>
      <c r="J29" s="36">
        <f>'Transaction Model'!J29*$N$3</f>
        <v>279229487064.76794</v>
      </c>
      <c r="K29" s="36">
        <f>'Transaction Model'!K29*$N$3</f>
        <v>1006632960000</v>
      </c>
    </row>
    <row r="30" spans="1:11" x14ac:dyDescent="0.2">
      <c r="A30" s="35">
        <v>46082</v>
      </c>
      <c r="B30" s="36">
        <f>'Transaction Model'!B30*$N$3</f>
        <v>357545.29613181698</v>
      </c>
      <c r="C30" s="36">
        <f>'Transaction Model'!C30*$N$3</f>
        <v>3434263.7991864826</v>
      </c>
      <c r="D30" s="36">
        <f>'Transaction Model'!D30*$N$3</f>
        <v>27519999.057980608</v>
      </c>
      <c r="E30" s="36">
        <f>'Transaction Model'!E30*$N$3</f>
        <v>188994942.38456297</v>
      </c>
      <c r="F30" s="36">
        <f>'Transaction Model'!F30*$N$3</f>
        <v>1136302573.2319057</v>
      </c>
      <c r="G30" s="36">
        <f>'Transaction Model'!G30*$N$3</f>
        <v>6084722881.0955095</v>
      </c>
      <c r="H30" s="36">
        <f>'Transaction Model'!H30*$N$3</f>
        <v>29430199802.976837</v>
      </c>
      <c r="I30" s="36">
        <f>'Transaction Model'!I30*$N$3</f>
        <v>130078759739.09285</v>
      </c>
      <c r="J30" s="36">
        <f>'Transaction Model'!J30*$N$3</f>
        <v>530536025423.05902</v>
      </c>
      <c r="K30" s="36">
        <f>'Transaction Model'!K30*$N$3</f>
        <v>2013265920000</v>
      </c>
    </row>
    <row r="31" spans="1:11" x14ac:dyDescent="0.2">
      <c r="A31" s="35">
        <v>46113</v>
      </c>
      <c r="B31" s="36">
        <f>'Transaction Model'!B31*$N$3</f>
        <v>393299.82574499876</v>
      </c>
      <c r="C31" s="36">
        <f>'Transaction Model'!C31*$N$3</f>
        <v>4121116.5590237789</v>
      </c>
      <c r="D31" s="36">
        <f>'Transaction Model'!D31*$N$3</f>
        <v>35775998.775374793</v>
      </c>
      <c r="E31" s="36">
        <f>'Transaction Model'!E31*$N$3</f>
        <v>264592919.33838812</v>
      </c>
      <c r="F31" s="36">
        <f>'Transaction Model'!F31*$N$3</f>
        <v>1704453859.8478584</v>
      </c>
      <c r="G31" s="36">
        <f>'Transaction Model'!G31*$N$3</f>
        <v>9735556609.7528152</v>
      </c>
      <c r="H31" s="36">
        <f>'Transaction Model'!H31*$N$3</f>
        <v>50031339665.060623</v>
      </c>
      <c r="I31" s="36">
        <f>'Transaction Model'!I31*$N$3</f>
        <v>234141767530.36713</v>
      </c>
      <c r="J31" s="36">
        <f>'Transaction Model'!J31*$N$3</f>
        <v>1008018448303.8123</v>
      </c>
      <c r="K31" s="36">
        <f>'Transaction Model'!K31*$N$3</f>
        <v>4026531840000</v>
      </c>
    </row>
    <row r="32" spans="1:11" x14ac:dyDescent="0.2">
      <c r="A32" s="35">
        <v>46143</v>
      </c>
      <c r="B32" s="36">
        <f>'Transaction Model'!B32*$N$3</f>
        <v>432629.80831949873</v>
      </c>
      <c r="C32" s="36">
        <f>'Transaction Model'!C32*$N$3</f>
        <v>4945339.8708285345</v>
      </c>
      <c r="D32" s="36">
        <f>'Transaction Model'!D32*$N$3</f>
        <v>46508798.407987222</v>
      </c>
      <c r="E32" s="36">
        <f>'Transaction Model'!E32*$N$3</f>
        <v>370430087.07374328</v>
      </c>
      <c r="F32" s="36">
        <f>'Transaction Model'!F32*$N$3</f>
        <v>2556680789.7717876</v>
      </c>
      <c r="G32" s="36">
        <f>'Transaction Model'!G32*$N$3</f>
        <v>15576890575.604507</v>
      </c>
      <c r="H32" s="36">
        <f>'Transaction Model'!H32*$N$3</f>
        <v>85053277430.603043</v>
      </c>
      <c r="I32" s="36">
        <f>'Transaction Model'!I32*$N$3</f>
        <v>421455181554.66089</v>
      </c>
      <c r="J32" s="36">
        <f>'Transaction Model'!J32*$N$3</f>
        <v>1915235051777.2432</v>
      </c>
      <c r="K32" s="36">
        <f>'Transaction Model'!K32*$N$3</f>
        <v>8053063680000</v>
      </c>
    </row>
    <row r="33" spans="1:11" x14ac:dyDescent="0.2">
      <c r="A33" s="35">
        <v>46174</v>
      </c>
      <c r="B33" s="36">
        <f>'Transaction Model'!B33*$N$3</f>
        <v>475892.78915144864</v>
      </c>
      <c r="C33" s="36">
        <f>'Transaction Model'!C33*$N$3</f>
        <v>5934407.8449942414</v>
      </c>
      <c r="D33" s="36">
        <f>'Transaction Model'!D33*$N$3</f>
        <v>60461437.930383392</v>
      </c>
      <c r="E33" s="36">
        <f>'Transaction Model'!E33*$N$3</f>
        <v>518602121.90324062</v>
      </c>
      <c r="F33" s="36">
        <f>'Transaction Model'!F33*$N$3</f>
        <v>3835021184.6576819</v>
      </c>
      <c r="G33" s="36">
        <f>'Transaction Model'!G33*$N$3</f>
        <v>24923024920.967209</v>
      </c>
      <c r="H33" s="36">
        <f>'Transaction Model'!H33*$N$3</f>
        <v>144590571632.02518</v>
      </c>
      <c r="I33" s="36">
        <f>'Transaction Model'!I33*$N$3</f>
        <v>758619326798.38953</v>
      </c>
      <c r="J33" s="36">
        <f>'Transaction Model'!J33*$N$3</f>
        <v>3638946598376.7612</v>
      </c>
      <c r="K33" s="36">
        <f>'Transaction Model'!K33*$N$3</f>
        <v>16106127360000</v>
      </c>
    </row>
    <row r="34" spans="1:11" x14ac:dyDescent="0.2">
      <c r="A34" s="35">
        <v>46204</v>
      </c>
      <c r="B34" s="36">
        <f>'Transaction Model'!B34*$N$3</f>
        <v>523482.06806659349</v>
      </c>
      <c r="C34" s="36">
        <f>'Transaction Model'!C34*$N$3</f>
        <v>7121289.4139930885</v>
      </c>
      <c r="D34" s="36">
        <f>'Transaction Model'!D34*$N$3</f>
        <v>78599869.309498399</v>
      </c>
      <c r="E34" s="36">
        <f>'Transaction Model'!E34*$N$3</f>
        <v>726042970.66453683</v>
      </c>
      <c r="F34" s="36">
        <f>'Transaction Model'!F34*$N$3</f>
        <v>5752531776.9865227</v>
      </c>
      <c r="G34" s="36">
        <f>'Transaction Model'!G34*$N$3</f>
        <v>39876839873.547531</v>
      </c>
      <c r="H34" s="36">
        <f>'Transaction Model'!H34*$N$3</f>
        <v>245803971774.44275</v>
      </c>
      <c r="I34" s="36">
        <f>'Transaction Model'!I34*$N$3</f>
        <v>1365514788237.1013</v>
      </c>
      <c r="J34" s="36">
        <f>'Transaction Model'!J34*$N$3</f>
        <v>6913998536915.8457</v>
      </c>
      <c r="K34" s="36">
        <f>'Transaction Model'!K34*$N$3</f>
        <v>32212254720000</v>
      </c>
    </row>
    <row r="35" spans="1:11" x14ac:dyDescent="0.2">
      <c r="A35" s="35">
        <v>46235</v>
      </c>
      <c r="B35" s="36">
        <f>'Transaction Model'!B35*$N$3</f>
        <v>575830.27487325296</v>
      </c>
      <c r="C35" s="36">
        <f>'Transaction Model'!C35*$N$3</f>
        <v>8545547.2967917062</v>
      </c>
      <c r="D35" s="36">
        <f>'Transaction Model'!D35*$N$3</f>
        <v>102179830.10234793</v>
      </c>
      <c r="E35" s="36">
        <f>'Transaction Model'!E35*$N$3</f>
        <v>1016460158.9303515</v>
      </c>
      <c r="F35" s="36">
        <f>'Transaction Model'!F35*$N$3</f>
        <v>8628797665.479784</v>
      </c>
      <c r="G35" s="36">
        <f>'Transaction Model'!G35*$N$3</f>
        <v>63802943797.676071</v>
      </c>
      <c r="H35" s="36">
        <f>'Transaction Model'!H35*$N$3</f>
        <v>417866752016.55261</v>
      </c>
      <c r="I35" s="36">
        <f>'Transaction Model'!I35*$N$3</f>
        <v>2457926618826.7822</v>
      </c>
      <c r="J35" s="36">
        <f>'Transaction Model'!J35*$N$3</f>
        <v>13136597220140.105</v>
      </c>
      <c r="K35" s="36">
        <f>'Transaction Model'!K35*$N$3</f>
        <v>64424509440000</v>
      </c>
    </row>
    <row r="36" spans="1:11" x14ac:dyDescent="0.2">
      <c r="A36" s="35">
        <v>46266</v>
      </c>
      <c r="B36" s="36">
        <f>'Transaction Model'!B36*$N$3</f>
        <v>633413.30236057821</v>
      </c>
      <c r="C36" s="36">
        <f>'Transaction Model'!C36*$N$3</f>
        <v>10254656.756150048</v>
      </c>
      <c r="D36" s="36">
        <f>'Transaction Model'!D36*$N$3</f>
        <v>132833779.1330523</v>
      </c>
      <c r="E36" s="36">
        <f>'Transaction Model'!E36*$N$3</f>
        <v>1423044222.5024922</v>
      </c>
      <c r="F36" s="36">
        <f>'Transaction Model'!F36*$N$3</f>
        <v>12943196498.219677</v>
      </c>
      <c r="G36" s="36">
        <f>'Transaction Model'!G36*$N$3</f>
        <v>102084710076.28171</v>
      </c>
      <c r="H36" s="36">
        <f>'Transaction Model'!H36*$N$3</f>
        <v>710373478428.1394</v>
      </c>
      <c r="I36" s="36">
        <f>'Transaction Model'!I36*$N$3</f>
        <v>4424267913888.208</v>
      </c>
      <c r="J36" s="36">
        <f>'Transaction Model'!J36*$N$3</f>
        <v>24959534718266.199</v>
      </c>
      <c r="K36" s="36">
        <f>'Transaction Model'!K36*$N$3</f>
        <v>128849018880000</v>
      </c>
    </row>
    <row r="37" spans="1:11" x14ac:dyDescent="0.2">
      <c r="A37" s="35">
        <v>46296</v>
      </c>
      <c r="B37" s="36">
        <f>'Transaction Model'!B37*$N$3</f>
        <v>696754.63259663607</v>
      </c>
      <c r="C37" s="36">
        <f>'Transaction Model'!C37*$N$3</f>
        <v>12305588.107380057</v>
      </c>
      <c r="D37" s="36">
        <f>'Transaction Model'!D37*$N$3</f>
        <v>172683912.87296802</v>
      </c>
      <c r="E37" s="36">
        <f>'Transaction Model'!E37*$N$3</f>
        <v>1992261911.5034888</v>
      </c>
      <c r="F37" s="36">
        <f>'Transaction Model'!F37*$N$3</f>
        <v>19414794747.329517</v>
      </c>
      <c r="G37" s="36">
        <f>'Transaction Model'!G37*$N$3</f>
        <v>163335536122.05072</v>
      </c>
      <c r="H37" s="36">
        <f>'Transaction Model'!H37*$N$3</f>
        <v>1207634913327.8369</v>
      </c>
      <c r="I37" s="36">
        <f>'Transaction Model'!I37*$N$3</f>
        <v>7963682244998.7754</v>
      </c>
      <c r="J37" s="36">
        <f>'Transaction Model'!J37*$N$3</f>
        <v>47423115964705.773</v>
      </c>
      <c r="K37" s="36">
        <f>'Transaction Model'!K37*$N$3</f>
        <v>257698037760000</v>
      </c>
    </row>
    <row r="38" spans="1:11" x14ac:dyDescent="0.2">
      <c r="A38" s="35">
        <v>46327</v>
      </c>
      <c r="B38" s="36">
        <f>'Transaction Model'!B38*$N$3</f>
        <v>766430.09585629974</v>
      </c>
      <c r="C38" s="36">
        <f>'Transaction Model'!C38*$N$3</f>
        <v>14766705.728856066</v>
      </c>
      <c r="D38" s="36">
        <f>'Transaction Model'!D38*$N$3</f>
        <v>224489086.73485842</v>
      </c>
      <c r="E38" s="36">
        <f>'Transaction Model'!E38*$N$3</f>
        <v>2789166676.1048841</v>
      </c>
      <c r="F38" s="36">
        <f>'Transaction Model'!F38*$N$3</f>
        <v>29122192120.994274</v>
      </c>
      <c r="G38" s="36">
        <f>'Transaction Model'!G38*$N$3</f>
        <v>261336857795.28116</v>
      </c>
      <c r="H38" s="36">
        <f>'Transaction Model'!H38*$N$3</f>
        <v>2052979352657.3228</v>
      </c>
      <c r="I38" s="36">
        <f>'Transaction Model'!I38*$N$3</f>
        <v>14334628040997.795</v>
      </c>
      <c r="J38" s="36">
        <f>'Transaction Model'!J38*$N$3</f>
        <v>90103920332940.969</v>
      </c>
      <c r="K38" s="36">
        <f>'Transaction Model'!K38*$N$3</f>
        <v>515396075520000</v>
      </c>
    </row>
    <row r="39" spans="1:11" x14ac:dyDescent="0.2">
      <c r="A39" s="35">
        <v>46357</v>
      </c>
      <c r="B39" s="36">
        <f>'Transaction Model'!B39*$N$3</f>
        <v>843073.10544192977</v>
      </c>
      <c r="C39" s="36">
        <f>'Transaction Model'!C39*$N$3</f>
        <v>17720046.874627281</v>
      </c>
      <c r="D39" s="36">
        <f>'Transaction Model'!D39*$N$3</f>
        <v>291835812.75531602</v>
      </c>
      <c r="E39" s="36">
        <f>'Transaction Model'!E39*$N$3</f>
        <v>3904833346.5468369</v>
      </c>
      <c r="F39" s="36">
        <f>'Transaction Model'!F39*$N$3</f>
        <v>43683288181.491409</v>
      </c>
      <c r="G39" s="36">
        <f>'Transaction Model'!G39*$N$3</f>
        <v>418138972472.44995</v>
      </c>
      <c r="H39" s="36">
        <f>'Transaction Model'!H39*$N$3</f>
        <v>3490064899517.4482</v>
      </c>
      <c r="I39" s="36">
        <f>'Transaction Model'!I39*$N$3</f>
        <v>25802330473796.031</v>
      </c>
      <c r="J39" s="36">
        <f>'Transaction Model'!J39*$N$3</f>
        <v>171197448632587.81</v>
      </c>
      <c r="K39" s="36">
        <f>'Transaction Model'!K39*$N$3</f>
        <v>1030792151040000</v>
      </c>
    </row>
    <row r="40" spans="1:11" x14ac:dyDescent="0.2">
      <c r="A40" s="35">
        <v>46388</v>
      </c>
      <c r="B40" s="36">
        <f>'Transaction Model'!B40*$N$3</f>
        <v>927380.41598612291</v>
      </c>
      <c r="C40" s="36">
        <f>'Transaction Model'!C40*$N$3</f>
        <v>21264056.249552734</v>
      </c>
      <c r="D40" s="36">
        <f>'Transaction Model'!D40*$N$3</f>
        <v>379386556.58191079</v>
      </c>
      <c r="E40" s="36">
        <f>'Transaction Model'!E40*$N$3</f>
        <v>5466766685.1655712</v>
      </c>
      <c r="F40" s="36">
        <f>'Transaction Model'!F40*$N$3</f>
        <v>65524932272.237106</v>
      </c>
      <c r="G40" s="36">
        <f>'Transaction Model'!G40*$N$3</f>
        <v>669022355955.91992</v>
      </c>
      <c r="H40" s="36">
        <f>'Transaction Model'!H40*$N$3</f>
        <v>5933110329179.6621</v>
      </c>
      <c r="I40" s="36">
        <f>'Transaction Model'!I40*$N$3</f>
        <v>46444194852832.852</v>
      </c>
      <c r="J40" s="36">
        <f>'Transaction Model'!J40*$N$3</f>
        <v>325275152401916.81</v>
      </c>
      <c r="K40" s="36">
        <f>'Transaction Model'!K40*$N$3</f>
        <v>2061584302080000</v>
      </c>
    </row>
    <row r="41" spans="1:11" x14ac:dyDescent="0.2">
      <c r="A41" s="35">
        <v>46419</v>
      </c>
      <c r="B41" s="36">
        <f>'Transaction Model'!B41*$N$3</f>
        <v>1020118.4575847352</v>
      </c>
      <c r="C41" s="36">
        <f>'Transaction Model'!C41*$N$3</f>
        <v>25516867.499463279</v>
      </c>
      <c r="D41" s="36">
        <f>'Transaction Model'!D41*$N$3</f>
        <v>493202523.55648398</v>
      </c>
      <c r="E41" s="36">
        <f>'Transaction Model'!E41*$N$3</f>
        <v>7653473359.2318001</v>
      </c>
      <c r="F41" s="36">
        <f>'Transaction Model'!F41*$N$3</f>
        <v>98287398408.355667</v>
      </c>
      <c r="G41" s="36">
        <f>'Transaction Model'!G41*$N$3</f>
        <v>1070435769529.4719</v>
      </c>
      <c r="H41" s="36">
        <f>'Transaction Model'!H41*$N$3</f>
        <v>10086287559605.424</v>
      </c>
      <c r="I41" s="36">
        <f>'Transaction Model'!I41*$N$3</f>
        <v>83599550735099.141</v>
      </c>
      <c r="J41" s="36">
        <f>'Transaction Model'!J41*$N$3</f>
        <v>618022789563642</v>
      </c>
      <c r="K41" s="36">
        <f>'Transaction Model'!K41*$N$3</f>
        <v>4123168604160000</v>
      </c>
    </row>
    <row r="42" spans="1:11" x14ac:dyDescent="0.2">
      <c r="A42" s="35">
        <v>46447</v>
      </c>
      <c r="B42" s="36">
        <f>'Transaction Model'!B42*$N$3</f>
        <v>1122130.303343209</v>
      </c>
      <c r="C42" s="36">
        <f>'Transaction Model'!C42*$N$3</f>
        <v>30620240.999355935</v>
      </c>
      <c r="D42" s="36">
        <f>'Transaction Model'!D42*$N$3</f>
        <v>641163280.62342918</v>
      </c>
      <c r="E42" s="36">
        <f>'Transaction Model'!E42*$N$3</f>
        <v>10714862702.92452</v>
      </c>
      <c r="F42" s="36">
        <f>'Transaction Model'!F42*$N$3</f>
        <v>147431097612.53351</v>
      </c>
      <c r="G42" s="36">
        <f>'Transaction Model'!G42*$N$3</f>
        <v>1712697231247.1553</v>
      </c>
      <c r="H42" s="36">
        <f>'Transaction Model'!H42*$N$3</f>
        <v>17146688851329.221</v>
      </c>
      <c r="I42" s="36">
        <f>'Transaction Model'!I42*$N$3</f>
        <v>150479191323178.44</v>
      </c>
      <c r="J42" s="36">
        <f>'Transaction Model'!J42*$N$3</f>
        <v>1174243300170919.8</v>
      </c>
      <c r="K42" s="36">
        <f>'Transaction Model'!K42*$N$3</f>
        <v>8246337208320000</v>
      </c>
    </row>
    <row r="43" spans="1:11" x14ac:dyDescent="0.2">
      <c r="A43" s="35">
        <v>46478</v>
      </c>
      <c r="B43" s="36">
        <f>'Transaction Model'!B43*$N$3</f>
        <v>1234343.3336775298</v>
      </c>
      <c r="C43" s="36">
        <f>'Transaction Model'!C43*$N$3</f>
        <v>36744289.199227124</v>
      </c>
      <c r="D43" s="36">
        <f>'Transaction Model'!D43*$N$3</f>
        <v>833512264.81045794</v>
      </c>
      <c r="E43" s="36">
        <f>'Transaction Model'!E43*$N$3</f>
        <v>15000807784.094328</v>
      </c>
      <c r="F43" s="36">
        <f>'Transaction Model'!F43*$N$3</f>
        <v>221146646418.80023</v>
      </c>
      <c r="G43" s="36">
        <f>'Transaction Model'!G43*$N$3</f>
        <v>2740315569995.4482</v>
      </c>
      <c r="H43" s="36">
        <f>'Transaction Model'!H43*$N$3</f>
        <v>29149371047259.676</v>
      </c>
      <c r="I43" s="36">
        <f>'Transaction Model'!I43*$N$3</f>
        <v>270862544381721.22</v>
      </c>
      <c r="J43" s="36">
        <f>'Transaction Model'!J43*$N$3</f>
        <v>2231062270324747.5</v>
      </c>
      <c r="K43" s="36">
        <f>'Transaction Model'!K43*$N$3</f>
        <v>1.649267441664E+16</v>
      </c>
    </row>
    <row r="44" spans="1:11" x14ac:dyDescent="0.2">
      <c r="A44" s="35">
        <v>46508</v>
      </c>
      <c r="B44" s="36">
        <f>'Transaction Model'!B44*$N$3</f>
        <v>1357777.6670452829</v>
      </c>
      <c r="C44" s="36">
        <f>'Transaction Model'!C44*$N$3</f>
        <v>44093147.039072543</v>
      </c>
      <c r="D44" s="36">
        <f>'Transaction Model'!D44*$N$3</f>
        <v>1083565944.2535954</v>
      </c>
      <c r="E44" s="36">
        <f>'Transaction Model'!E44*$N$3</f>
        <v>21001130897.732059</v>
      </c>
      <c r="F44" s="36">
        <f>'Transaction Model'!F44*$N$3</f>
        <v>331719969628.20044</v>
      </c>
      <c r="G44" s="36">
        <f>'Transaction Model'!G44*$N$3</f>
        <v>4384504911992.7173</v>
      </c>
      <c r="H44" s="36">
        <f>'Transaction Model'!H44*$N$3</f>
        <v>49553930780341.453</v>
      </c>
      <c r="I44" s="36">
        <f>'Transaction Model'!I44*$N$3</f>
        <v>487552579887098.19</v>
      </c>
      <c r="J44" s="36">
        <f>'Transaction Model'!J44*$N$3</f>
        <v>4239018313617019.5</v>
      </c>
      <c r="K44" s="36">
        <f>'Transaction Model'!K44*$N$3</f>
        <v>3.298534883328E+16</v>
      </c>
    </row>
    <row r="45" spans="1:11" x14ac:dyDescent="0.2">
      <c r="A45" s="35">
        <v>46539</v>
      </c>
      <c r="B45" s="36">
        <f>'Transaction Model'!B45*$N$3</f>
        <v>1493555.433749811</v>
      </c>
      <c r="C45" s="36">
        <f>'Transaction Model'!C45*$N$3</f>
        <v>52911776.446887046</v>
      </c>
      <c r="D45" s="36">
        <f>'Transaction Model'!D45*$N$3</f>
        <v>1408635727.5296741</v>
      </c>
      <c r="E45" s="36">
        <f>'Transaction Model'!E45*$N$3</f>
        <v>29401583256.824883</v>
      </c>
      <c r="F45" s="36">
        <f>'Transaction Model'!F45*$N$3</f>
        <v>497579954442.30054</v>
      </c>
      <c r="G45" s="36">
        <f>'Transaction Model'!G45*$N$3</f>
        <v>7015207859188.3486</v>
      </c>
      <c r="H45" s="36">
        <f>'Transaction Model'!H45*$N$3</f>
        <v>84241682326580.484</v>
      </c>
      <c r="I45" s="36">
        <f>'Transaction Model'!I45*$N$3</f>
        <v>877594643796776.88</v>
      </c>
      <c r="J45" s="36">
        <f>'Transaction Model'!J45*$N$3</f>
        <v>8054134795872337</v>
      </c>
      <c r="K45" s="36">
        <f>'Transaction Model'!K45*$N$3</f>
        <v>6.597069766656E+16</v>
      </c>
    </row>
    <row r="46" spans="1:11" x14ac:dyDescent="0.2">
      <c r="A46" s="35">
        <v>46569</v>
      </c>
      <c r="B46" s="36">
        <f>'Transaction Model'!B46*$N$3</f>
        <v>1642910.9771247925</v>
      </c>
      <c r="C46" s="36">
        <f>'Transaction Model'!C46*$N$3</f>
        <v>63494131.73626446</v>
      </c>
      <c r="D46" s="36">
        <f>'Transaction Model'!D46*$N$3</f>
        <v>1831226445.7885766</v>
      </c>
      <c r="E46" s="36">
        <f>'Transaction Model'!E46*$N$3</f>
        <v>41162216559.554832</v>
      </c>
      <c r="F46" s="36">
        <f>'Transaction Model'!F46*$N$3</f>
        <v>746369931663.45081</v>
      </c>
      <c r="G46" s="36">
        <f>'Transaction Model'!G46*$N$3</f>
        <v>11224332574701.359</v>
      </c>
      <c r="H46" s="36">
        <f>'Transaction Model'!H46*$N$3</f>
        <v>143210859955186.78</v>
      </c>
      <c r="I46" s="36">
        <f>'Transaction Model'!I46*$N$3</f>
        <v>1579670358834198.2</v>
      </c>
      <c r="J46" s="36">
        <f>'Transaction Model'!J46*$N$3</f>
        <v>1.5302856112157438E+16</v>
      </c>
      <c r="K46" s="36">
        <f>'Transaction Model'!K46*$N$3</f>
        <v>1.3194139533312E+17</v>
      </c>
    </row>
    <row r="47" spans="1:11" x14ac:dyDescent="0.2">
      <c r="A47" s="35">
        <v>46600</v>
      </c>
      <c r="B47" s="36">
        <f>'Transaction Model'!B47*$N$3</f>
        <v>1807202.0748372721</v>
      </c>
      <c r="C47" s="36">
        <f>'Transaction Model'!C47*$N$3</f>
        <v>76192958.083517343</v>
      </c>
      <c r="D47" s="36">
        <f>'Transaction Model'!D47*$N$3</f>
        <v>2380594379.5251498</v>
      </c>
      <c r="E47" s="36">
        <f>'Transaction Model'!E47*$N$3</f>
        <v>57627103183.376755</v>
      </c>
      <c r="F47" s="36">
        <f>'Transaction Model'!F47*$N$3</f>
        <v>1119554897495.1763</v>
      </c>
      <c r="G47" s="36">
        <f>'Transaction Model'!G47*$N$3</f>
        <v>17958932119522.176</v>
      </c>
      <c r="H47" s="36">
        <f>'Transaction Model'!H47*$N$3</f>
        <v>243458461923817.56</v>
      </c>
      <c r="I47" s="36">
        <f>'Transaction Model'!I47*$N$3</f>
        <v>2843406645901556.5</v>
      </c>
      <c r="J47" s="36">
        <f>'Transaction Model'!J47*$N$3</f>
        <v>2.9075426613099132E+16</v>
      </c>
      <c r="K47" s="36">
        <f>'Transaction Model'!K47*$N$3</f>
        <v>2.6388279066624E+17</v>
      </c>
    </row>
    <row r="48" spans="1:11" x14ac:dyDescent="0.2">
      <c r="A48" s="35">
        <v>46631</v>
      </c>
      <c r="B48" s="36">
        <f>'Transaction Model'!B48*$N$3</f>
        <v>1987922.2823209993</v>
      </c>
      <c r="C48" s="36">
        <f>'Transaction Model'!C48*$N$3</f>
        <v>91431549.700220808</v>
      </c>
      <c r="D48" s="36">
        <f>'Transaction Model'!D48*$N$3</f>
        <v>3094772693.3826947</v>
      </c>
      <c r="E48" s="36">
        <f>'Transaction Model'!E48*$N$3</f>
        <v>80677944456.727463</v>
      </c>
      <c r="F48" s="36">
        <f>'Transaction Model'!F48*$N$3</f>
        <v>1679332346242.7646</v>
      </c>
      <c r="G48" s="36">
        <f>'Transaction Model'!G48*$N$3</f>
        <v>28734291391235.48</v>
      </c>
      <c r="H48" s="36">
        <f>'Transaction Model'!H48*$N$3</f>
        <v>413879385270489.88</v>
      </c>
      <c r="I48" s="36">
        <f>'Transaction Model'!I48*$N$3</f>
        <v>5118131962622802</v>
      </c>
      <c r="J48" s="36">
        <f>'Transaction Model'!J48*$N$3</f>
        <v>5.5243310564888336E+16</v>
      </c>
      <c r="K48" s="36">
        <f>'Transaction Model'!K48*$N$3</f>
        <v>5.2776558133248E+17</v>
      </c>
    </row>
    <row r="49" spans="1:11" x14ac:dyDescent="0.2">
      <c r="A49" s="35">
        <v>46661</v>
      </c>
      <c r="B49" s="36">
        <f>'Transaction Model'!B49*$N$3</f>
        <v>2186714.5105530997</v>
      </c>
      <c r="C49" s="36">
        <f>'Transaction Model'!C49*$N$3</f>
        <v>109717859.64026496</v>
      </c>
      <c r="D49" s="36">
        <f>'Transaction Model'!D49*$N$3</f>
        <v>4023204501.3975034</v>
      </c>
      <c r="E49" s="36">
        <f>'Transaction Model'!E49*$N$3</f>
        <v>112949122239.41844</v>
      </c>
      <c r="F49" s="36">
        <f>'Transaction Model'!F49*$N$3</f>
        <v>2518998519364.147</v>
      </c>
      <c r="G49" s="36">
        <f>'Transaction Model'!G49*$N$3</f>
        <v>45974866225976.773</v>
      </c>
      <c r="H49" s="36">
        <f>'Transaction Model'!H49*$N$3</f>
        <v>703594954959832.75</v>
      </c>
      <c r="I49" s="36">
        <f>'Transaction Model'!I49*$N$3</f>
        <v>9212637532721046</v>
      </c>
      <c r="J49" s="36">
        <f>'Transaction Model'!J49*$N$3</f>
        <v>1.0496229007328784E+17</v>
      </c>
      <c r="K49" s="36">
        <f>'Transaction Model'!K49*$N$3</f>
        <v>1.05553116266496E+18</v>
      </c>
    </row>
    <row r="50" spans="1:11" x14ac:dyDescent="0.2">
      <c r="A50" s="35">
        <v>46692</v>
      </c>
      <c r="B50" s="36">
        <f>'Transaction Model'!B50*$N$3</f>
        <v>2405385.9616084099</v>
      </c>
      <c r="C50" s="36">
        <f>'Transaction Model'!C50*$N$3</f>
        <v>131661431.56831795</v>
      </c>
      <c r="D50" s="36">
        <f>'Transaction Model'!D50*$N$3</f>
        <v>5230165851.8167543</v>
      </c>
      <c r="E50" s="36">
        <f>'Transaction Model'!E50*$N$3</f>
        <v>158128771135.18582</v>
      </c>
      <c r="F50" s="36">
        <f>'Transaction Model'!F50*$N$3</f>
        <v>3778497779046.2202</v>
      </c>
      <c r="G50" s="36">
        <f>'Transaction Model'!G50*$N$3</f>
        <v>73559785961562.828</v>
      </c>
      <c r="H50" s="36">
        <f>'Transaction Model'!H50*$N$3</f>
        <v>1196111423431715.5</v>
      </c>
      <c r="I50" s="36">
        <f>'Transaction Model'!I50*$N$3</f>
        <v>1.6582747558897882E+16</v>
      </c>
      <c r="J50" s="36">
        <f>'Transaction Model'!J50*$N$3</f>
        <v>1.9942835113924691E+17</v>
      </c>
      <c r="K50" s="36">
        <f>'Transaction Model'!K50*$N$3</f>
        <v>2.11106232532992E+18</v>
      </c>
    </row>
    <row r="51" spans="1:11" x14ac:dyDescent="0.2">
      <c r="A51" s="35">
        <v>46722</v>
      </c>
      <c r="B51" s="36">
        <f>'Transaction Model'!B51*$N$3</f>
        <v>2645924.5577692511</v>
      </c>
      <c r="C51" s="36">
        <f>'Transaction Model'!C51*$N$3</f>
        <v>157993717.88198152</v>
      </c>
      <c r="D51" s="36">
        <f>'Transaction Model'!D51*$N$3</f>
        <v>6799215607.3617802</v>
      </c>
      <c r="E51" s="36">
        <f>'Transaction Model'!E51*$N$3</f>
        <v>221380279589.26013</v>
      </c>
      <c r="F51" s="36">
        <f>'Transaction Model'!F51*$N$3</f>
        <v>5667746668569.3311</v>
      </c>
      <c r="G51" s="36">
        <f>'Transaction Model'!G51*$N$3</f>
        <v>117695657538500.53</v>
      </c>
      <c r="H51" s="36">
        <f>'Transaction Model'!H51*$N$3</f>
        <v>2033389419833916.5</v>
      </c>
      <c r="I51" s="36">
        <f>'Transaction Model'!I51*$N$3</f>
        <v>2.9848945606016192E+16</v>
      </c>
      <c r="J51" s="36">
        <f>'Transaction Model'!J51*$N$3</f>
        <v>3.7891386716456909E+17</v>
      </c>
      <c r="K51" s="36">
        <f>'Transaction Model'!K51*$N$3</f>
        <v>4.22212465065984E+18</v>
      </c>
    </row>
    <row r="52" spans="1:11" x14ac:dyDescent="0.2">
      <c r="A52" s="35">
        <v>46753</v>
      </c>
      <c r="B52" s="36">
        <f>'Transaction Model'!B52*$N$3</f>
        <v>2910517.0135461758</v>
      </c>
      <c r="C52" s="36">
        <f>'Transaction Model'!C52*$N$3</f>
        <v>189592461.45837781</v>
      </c>
      <c r="D52" s="36">
        <f>'Transaction Model'!D52*$N$3</f>
        <v>8838980289.5703144</v>
      </c>
      <c r="E52" s="36">
        <f>'Transaction Model'!E52*$N$3</f>
        <v>309932391424.96417</v>
      </c>
      <c r="F52" s="36">
        <f>'Transaction Model'!F52*$N$3</f>
        <v>8501620002853.9961</v>
      </c>
      <c r="G52" s="36">
        <f>'Transaction Model'!G52*$N$3</f>
        <v>188313052061600.88</v>
      </c>
      <c r="H52" s="36">
        <f>'Transaction Model'!H52*$N$3</f>
        <v>3456762013717658.5</v>
      </c>
      <c r="I52" s="36">
        <f>'Transaction Model'!I52*$N$3</f>
        <v>5.3728102090829136E+16</v>
      </c>
      <c r="J52" s="36">
        <f>'Transaction Model'!J52*$N$3</f>
        <v>7.1993634761268122E+17</v>
      </c>
      <c r="K52" s="36">
        <f>'Transaction Model'!K52*$N$3</f>
        <v>8.44424930131968E+18</v>
      </c>
    </row>
    <row r="53" spans="1:11" x14ac:dyDescent="0.2">
      <c r="A53" s="35">
        <v>46784</v>
      </c>
      <c r="B53" s="36">
        <f>'Transaction Model'!B53*$N$3</f>
        <v>3201568.714900794</v>
      </c>
      <c r="C53" s="36">
        <f>'Transaction Model'!C53*$N$3</f>
        <v>227510953.75005335</v>
      </c>
      <c r="D53" s="36">
        <f>'Transaction Model'!D53*$N$3</f>
        <v>11490674376.44141</v>
      </c>
      <c r="E53" s="36">
        <f>'Transaction Model'!E53*$N$3</f>
        <v>433905347994.94977</v>
      </c>
      <c r="F53" s="36">
        <f>'Transaction Model'!F53*$N$3</f>
        <v>12752430004280.994</v>
      </c>
      <c r="G53" s="36">
        <f>'Transaction Model'!G53*$N$3</f>
        <v>301300883298561.38</v>
      </c>
      <c r="H53" s="36">
        <f>'Transaction Model'!H53*$N$3</f>
        <v>5876495423320018</v>
      </c>
      <c r="I53" s="36">
        <f>'Transaction Model'!I53*$N$3</f>
        <v>9.6710583763492448E+16</v>
      </c>
      <c r="J53" s="36">
        <f>'Transaction Model'!J53*$N$3</f>
        <v>1.3678790604640942E+18</v>
      </c>
      <c r="K53" s="36">
        <f>'Transaction Model'!K53*$N$3</f>
        <v>1.688849860263936E+19</v>
      </c>
    </row>
    <row r="54" spans="1:11" x14ac:dyDescent="0.2">
      <c r="A54" s="35">
        <v>46813</v>
      </c>
      <c r="B54" s="36">
        <f>'Transaction Model'!B54*$N$3</f>
        <v>3521725.586390873</v>
      </c>
      <c r="C54" s="36">
        <f>'Transaction Model'!C54*$N$3</f>
        <v>273013144.50006407</v>
      </c>
      <c r="D54" s="36">
        <f>'Transaction Model'!D54*$N$3</f>
        <v>14937876689.373835</v>
      </c>
      <c r="E54" s="36">
        <f>'Transaction Model'!E54*$N$3</f>
        <v>607467487192.92969</v>
      </c>
      <c r="F54" s="36">
        <f>'Transaction Model'!F54*$N$3</f>
        <v>19128645006421.492</v>
      </c>
      <c r="G54" s="36">
        <f>'Transaction Model'!G54*$N$3</f>
        <v>482081413277698.25</v>
      </c>
      <c r="H54" s="36">
        <f>'Transaction Model'!H54*$N$3</f>
        <v>9990042219644030</v>
      </c>
      <c r="I54" s="36">
        <f>'Transaction Model'!I54*$N$3</f>
        <v>1.7407905077428637E+17</v>
      </c>
      <c r="J54" s="36">
        <f>'Transaction Model'!J54*$N$3</f>
        <v>2.5989702148817787E+18</v>
      </c>
      <c r="K54" s="36">
        <f>'Transaction Model'!K54*$N$3</f>
        <v>3.377699720527872E+19</v>
      </c>
    </row>
    <row r="55" spans="1:11" x14ac:dyDescent="0.2">
      <c r="A55" s="35">
        <v>46844</v>
      </c>
      <c r="B55" s="36">
        <f>'Transaction Model'!B55*$N$3</f>
        <v>3873898.1450299611</v>
      </c>
      <c r="C55" s="36">
        <f>'Transaction Model'!C55*$N$3</f>
        <v>327615773.40007681</v>
      </c>
      <c r="D55" s="36">
        <f>'Transaction Model'!D55*$N$3</f>
        <v>19419239696.185986</v>
      </c>
      <c r="E55" s="36">
        <f>'Transaction Model'!E55*$N$3</f>
        <v>850454482070.10156</v>
      </c>
      <c r="F55" s="36">
        <f>'Transaction Model'!F55*$N$3</f>
        <v>28692967509632.234</v>
      </c>
      <c r="G55" s="36">
        <f>'Transaction Model'!G55*$N$3</f>
        <v>771330261244317.25</v>
      </c>
      <c r="H55" s="36">
        <f>'Transaction Model'!H55*$N$3</f>
        <v>1.6983071773394854E+16</v>
      </c>
      <c r="I55" s="36">
        <f>'Transaction Model'!I55*$N$3</f>
        <v>3.1334229139371552E+17</v>
      </c>
      <c r="J55" s="36">
        <f>'Transaction Model'!J55*$N$3</f>
        <v>4.9380434082753792E+18</v>
      </c>
      <c r="K55" s="36">
        <f>'Transaction Model'!K55*$N$3</f>
        <v>6.755399441055744E+19</v>
      </c>
    </row>
    <row r="56" spans="1:11" x14ac:dyDescent="0.2">
      <c r="A56" s="35">
        <v>46874</v>
      </c>
      <c r="B56" s="36">
        <f>'Transaction Model'!B56*$N$3</f>
        <v>4261287.9595329575</v>
      </c>
      <c r="C56" s="36">
        <f>'Transaction Model'!C56*$N$3</f>
        <v>393138928.08009219</v>
      </c>
      <c r="D56" s="36">
        <f>'Transaction Model'!D56*$N$3</f>
        <v>25245011605.041782</v>
      </c>
      <c r="E56" s="36">
        <f>'Transaction Model'!E56*$N$3</f>
        <v>1190636274898.1418</v>
      </c>
      <c r="F56" s="36">
        <f>'Transaction Model'!F56*$N$3</f>
        <v>43039451264448.352</v>
      </c>
      <c r="G56" s="36">
        <f>'Transaction Model'!G56*$N$3</f>
        <v>1234128417990907.5</v>
      </c>
      <c r="H56" s="36">
        <f>'Transaction Model'!H56*$N$3</f>
        <v>2.8871222014771244E+16</v>
      </c>
      <c r="I56" s="36">
        <f>'Transaction Model'!I56*$N$3</f>
        <v>5.6401612450868787E+17</v>
      </c>
      <c r="J56" s="36">
        <f>'Transaction Model'!J56*$N$3</f>
        <v>9.382282475723221E+18</v>
      </c>
      <c r="K56" s="36">
        <f>'Transaction Model'!K56*$N$3</f>
        <v>1.3510798882111488E+20</v>
      </c>
    </row>
    <row r="57" spans="1:11" x14ac:dyDescent="0.2">
      <c r="A57" s="35">
        <v>46905</v>
      </c>
      <c r="B57" s="36">
        <f>'Transaction Model'!B57*$N$3</f>
        <v>4687416.7554862546</v>
      </c>
      <c r="C57" s="36">
        <f>'Transaction Model'!C57*$N$3</f>
        <v>471766713.69611061</v>
      </c>
      <c r="D57" s="36">
        <f>'Transaction Model'!D57*$N$3</f>
        <v>32818515086.554321</v>
      </c>
      <c r="E57" s="36">
        <f>'Transaction Model'!E57*$N$3</f>
        <v>1666890784857.3987</v>
      </c>
      <c r="F57" s="36">
        <f>'Transaction Model'!F57*$N$3</f>
        <v>64559176896672.539</v>
      </c>
      <c r="G57" s="36">
        <f>'Transaction Model'!G57*$N$3</f>
        <v>1974605468785452.2</v>
      </c>
      <c r="H57" s="36">
        <f>'Transaction Model'!H57*$N$3</f>
        <v>4.9081077425111112E+16</v>
      </c>
      <c r="I57" s="36">
        <f>'Transaction Model'!I57*$N$3</f>
        <v>1.0152290241156383E+18</v>
      </c>
      <c r="J57" s="36">
        <f>'Transaction Model'!J57*$N$3</f>
        <v>1.7826336703874116E+19</v>
      </c>
      <c r="K57" s="36">
        <f>'Transaction Model'!K57*$N$3</f>
        <v>2.7021597764222976E+20</v>
      </c>
    </row>
    <row r="58" spans="1:11" x14ac:dyDescent="0.2">
      <c r="A58" s="35">
        <v>46935</v>
      </c>
      <c r="B58" s="36">
        <f>'Transaction Model'!B58*$N$3</f>
        <v>5156158.4310348807</v>
      </c>
      <c r="C58" s="36">
        <f>'Transaction Model'!C58*$N$3</f>
        <v>566120056.43533278</v>
      </c>
      <c r="D58" s="36">
        <f>'Transaction Model'!D58*$N$3</f>
        <v>42664069612.520615</v>
      </c>
      <c r="E58" s="36">
        <f>'Transaction Model'!E58*$N$3</f>
        <v>2333647098800.3579</v>
      </c>
      <c r="F58" s="36">
        <f>'Transaction Model'!F58*$N$3</f>
        <v>96838765345008.812</v>
      </c>
      <c r="G58" s="36">
        <f>'Transaction Model'!G58*$N$3</f>
        <v>3159368750056724</v>
      </c>
      <c r="H58" s="36">
        <f>'Transaction Model'!H58*$N$3</f>
        <v>8.3437831622688896E+16</v>
      </c>
      <c r="I58" s="36">
        <f>'Transaction Model'!I58*$N$3</f>
        <v>1.827412243408149E+18</v>
      </c>
      <c r="J58" s="36">
        <f>'Transaction Model'!J58*$N$3</f>
        <v>3.3870039737360826E+19</v>
      </c>
      <c r="K58" s="36">
        <f>'Transaction Model'!K58*$N$3</f>
        <v>5.4043195528445952E+20</v>
      </c>
    </row>
    <row r="59" spans="1:11" x14ac:dyDescent="0.2">
      <c r="A59" s="35">
        <v>46966</v>
      </c>
      <c r="B59" s="36">
        <f>'Transaction Model'!B59*$N$3</f>
        <v>5671774.2741383687</v>
      </c>
      <c r="C59" s="36">
        <f>'Transaction Model'!C59*$N$3</f>
        <v>679344067.72239912</v>
      </c>
      <c r="D59" s="36">
        <f>'Transaction Model'!D59*$N$3</f>
        <v>55463290496.27681</v>
      </c>
      <c r="E59" s="36">
        <f>'Transaction Model'!E59*$N$3</f>
        <v>3267105938320.5005</v>
      </c>
      <c r="F59" s="36">
        <f>'Transaction Model'!F59*$N$3</f>
        <v>145258148017513.22</v>
      </c>
      <c r="G59" s="36">
        <f>'Transaction Model'!G59*$N$3</f>
        <v>5054990000090758</v>
      </c>
      <c r="H59" s="36">
        <f>'Transaction Model'!H59*$N$3</f>
        <v>1.4184431375857114E+17</v>
      </c>
      <c r="I59" s="36">
        <f>'Transaction Model'!I59*$N$3</f>
        <v>3.2893420381346683E+18</v>
      </c>
      <c r="J59" s="36">
        <f>'Transaction Model'!J59*$N$3</f>
        <v>6.4353075500985565E+19</v>
      </c>
      <c r="K59" s="36">
        <f>'Transaction Model'!K59*$N$3</f>
        <v>1.080863910568919E+21</v>
      </c>
    </row>
    <row r="60" spans="1:11" x14ac:dyDescent="0.2">
      <c r="A60" s="35">
        <v>46997</v>
      </c>
      <c r="B60" s="36">
        <f>'Transaction Model'!B60*$N$3</f>
        <v>6238951.7015522067</v>
      </c>
      <c r="C60" s="36">
        <f>'Transaction Model'!C60*$N$3</f>
        <v>815212881.26687896</v>
      </c>
      <c r="D60" s="36">
        <f>'Transaction Model'!D60*$N$3</f>
        <v>72102277645.159851</v>
      </c>
      <c r="E60" s="36">
        <f>'Transaction Model'!E60*$N$3</f>
        <v>4573948313648.7012</v>
      </c>
      <c r="F60" s="36">
        <f>'Transaction Model'!F60*$N$3</f>
        <v>217887222026269.81</v>
      </c>
      <c r="G60" s="36">
        <f>'Transaction Model'!G60*$N$3</f>
        <v>8087984000145215</v>
      </c>
      <c r="H60" s="36">
        <f>'Transaction Model'!H60*$N$3</f>
        <v>2.4113533338957091E+17</v>
      </c>
      <c r="I60" s="36">
        <f>'Transaction Model'!I60*$N$3</f>
        <v>5.9208156686424023E+18</v>
      </c>
      <c r="J60" s="36">
        <f>'Transaction Model'!J60*$N$3</f>
        <v>1.2227084345187256E+20</v>
      </c>
      <c r="K60" s="36">
        <f>'Transaction Model'!K60*$N$3</f>
        <v>2.1617278211378381E+21</v>
      </c>
    </row>
    <row r="61" spans="1:11" x14ac:dyDescent="0.2">
      <c r="A61" s="35">
        <v>47027</v>
      </c>
      <c r="B61" s="36">
        <f>'Transaction Model'!B61*$N$3</f>
        <v>6862846.8717074282</v>
      </c>
      <c r="C61" s="36">
        <f>'Transaction Model'!C61*$N$3</f>
        <v>978255457.52025473</v>
      </c>
      <c r="D61" s="36">
        <f>'Transaction Model'!D61*$N$3</f>
        <v>93732960938.707809</v>
      </c>
      <c r="E61" s="36">
        <f>'Transaction Model'!E61*$N$3</f>
        <v>6403527639108.1807</v>
      </c>
      <c r="F61" s="36">
        <f>'Transaction Model'!F61*$N$3</f>
        <v>326830833039404.75</v>
      </c>
      <c r="G61" s="36">
        <f>'Transaction Model'!G61*$N$3</f>
        <v>1.2940774400232344E+16</v>
      </c>
      <c r="H61" s="36">
        <f>'Transaction Model'!H61*$N$3</f>
        <v>4.0993006676227053E+17</v>
      </c>
      <c r="I61" s="36">
        <f>'Transaction Model'!I61*$N$3</f>
        <v>1.0657468203556323E+19</v>
      </c>
      <c r="J61" s="36">
        <f>'Transaction Model'!J61*$N$3</f>
        <v>2.3231460255855788E+20</v>
      </c>
      <c r="K61" s="36">
        <f>'Transaction Model'!K61*$N$3</f>
        <v>4.3234556422756762E+21</v>
      </c>
    </row>
    <row r="62" spans="1:11" x14ac:dyDescent="0.2">
      <c r="A62" s="35">
        <v>47058</v>
      </c>
      <c r="B62" s="36">
        <f>'Transaction Model'!B62*$N$3</f>
        <v>7549131.5588781722</v>
      </c>
      <c r="C62" s="36">
        <f>'Transaction Model'!C62*$N$3</f>
        <v>1173906549.0243056</v>
      </c>
      <c r="D62" s="36">
        <f>'Transaction Model'!D62*$N$3</f>
        <v>121852849220.32016</v>
      </c>
      <c r="E62" s="36">
        <f>'Transaction Model'!E62*$N$3</f>
        <v>8964938694751.4531</v>
      </c>
      <c r="F62" s="36">
        <f>'Transaction Model'!F62*$N$3</f>
        <v>490246249559107.06</v>
      </c>
      <c r="G62" s="36">
        <f>'Transaction Model'!G62*$N$3</f>
        <v>2.0705239040371756E+16</v>
      </c>
      <c r="H62" s="36">
        <f>'Transaction Model'!H62*$N$3</f>
        <v>6.9688111349585984E+17</v>
      </c>
      <c r="I62" s="36">
        <f>'Transaction Model'!I62*$N$3</f>
        <v>1.9183442766401389E+19</v>
      </c>
      <c r="J62" s="36">
        <f>'Transaction Model'!J62*$N$3</f>
        <v>4.4139774486125989E+20</v>
      </c>
      <c r="K62" s="36">
        <f>'Transaction Model'!K62*$N$3</f>
        <v>8.6469112845513523E+21</v>
      </c>
    </row>
    <row r="63" spans="1:11" x14ac:dyDescent="0.2">
      <c r="A63" s="35">
        <v>47088</v>
      </c>
      <c r="B63" s="36">
        <f>'Transaction Model'!B63*$N$3</f>
        <v>8304044.7147659902</v>
      </c>
      <c r="C63" s="36">
        <f>'Transaction Model'!C63*$N$3</f>
        <v>1408687858.8291667</v>
      </c>
      <c r="D63" s="36">
        <f>'Transaction Model'!D63*$N$3</f>
        <v>158408703986.41623</v>
      </c>
      <c r="E63" s="36">
        <f>'Transaction Model'!E63*$N$3</f>
        <v>12550914172652.035</v>
      </c>
      <c r="F63" s="36">
        <f>'Transaction Model'!F63*$N$3</f>
        <v>735369374338660.62</v>
      </c>
      <c r="G63" s="36">
        <f>'Transaction Model'!G63*$N$3</f>
        <v>3.3128382464594808E+16</v>
      </c>
      <c r="H63" s="36">
        <f>'Transaction Model'!H63*$N$3</f>
        <v>1.1846978929429617E+18</v>
      </c>
      <c r="I63" s="36">
        <f>'Transaction Model'!I63*$N$3</f>
        <v>3.4530196979522494E+19</v>
      </c>
      <c r="J63" s="36">
        <f>'Transaction Model'!J63*$N$3</f>
        <v>8.3865571523639378E+20</v>
      </c>
      <c r="K63" s="36">
        <f>'Transaction Model'!K63*$N$3</f>
        <v>1.7293822569102705E+22</v>
      </c>
    </row>
    <row r="64" spans="1:11" x14ac:dyDescent="0.2">
      <c r="A64" s="35"/>
    </row>
  </sheetData>
  <mergeCells count="4">
    <mergeCell ref="B1:K1"/>
    <mergeCell ref="B2:K2"/>
    <mergeCell ref="L3:M3"/>
    <mergeCell ref="L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Pure Membership</vt:lpstr>
      <vt:lpstr>With Split</vt:lpstr>
      <vt:lpstr>Organization</vt:lpstr>
      <vt:lpstr>FD2-Credits</vt:lpstr>
      <vt:lpstr>Submittal-Credits</vt:lpstr>
      <vt:lpstr>Comments-Credits</vt:lpstr>
      <vt:lpstr>Federalist2.eth Member Growth</vt:lpstr>
      <vt:lpstr>Transaction Model</vt:lpstr>
      <vt:lpstr>Transaction Value in Eth-FD2</vt:lpstr>
      <vt:lpstr>Federalist2.eth Value Issued</vt:lpstr>
      <vt:lpstr>Federalist2.eth Cumulative</vt:lpstr>
      <vt:lpstr>Federalist2.eth Limit</vt:lpstr>
      <vt:lpstr>Federalist2.eth Rev aft Reward</vt:lpstr>
      <vt:lpstr>Value of Eth Issued to Asset</vt:lpstr>
      <vt:lpstr>Value of Eth below 200</vt:lpstr>
      <vt:lpstr>Payout Amount for Members</vt:lpstr>
      <vt:lpstr>Per Member Payout</vt:lpstr>
      <vt:lpstr>Member Transaction Model</vt:lpstr>
      <vt:lpstr>Payout Per Month at Trans rate</vt:lpstr>
      <vt:lpstr>Picker Value Over Time</vt:lpstr>
      <vt:lpstr>Picker Growth</vt:lpstr>
      <vt:lpstr>Per Picker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Spehar</dc:creator>
  <cp:lastModifiedBy>Greg Spehar</cp:lastModifiedBy>
  <dcterms:created xsi:type="dcterms:W3CDTF">2022-07-06T20:04:24Z</dcterms:created>
  <dcterms:modified xsi:type="dcterms:W3CDTF">2022-09-10T00:29:43Z</dcterms:modified>
</cp:coreProperties>
</file>